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97D59639-9704-476D-9EF9-C1F2A93518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G10" i="1" l="1"/>
  <c r="G19" i="1"/>
  <c r="F18" i="1"/>
  <c r="E18" i="1"/>
  <c r="D18" i="1"/>
  <c r="G18" i="1" s="1"/>
  <c r="G17" i="1"/>
  <c r="F16" i="1"/>
  <c r="E16" i="1"/>
  <c r="D16" i="1"/>
  <c r="G16" i="1" s="1"/>
  <c r="F15" i="1"/>
  <c r="E15" i="1"/>
  <c r="D15" i="1"/>
  <c r="G15" i="1" s="1"/>
  <c r="F14" i="1"/>
  <c r="E14" i="1"/>
  <c r="D14" i="1"/>
  <c r="G14" i="1" s="1"/>
  <c r="G11" i="1"/>
  <c r="G9" i="1"/>
  <c r="G8" i="1"/>
  <c r="G7" i="1"/>
  <c r="G24" i="1" l="1"/>
</calcChain>
</file>

<file path=xl/sharedStrings.xml><?xml version="1.0" encoding="utf-8"?>
<sst xmlns="http://schemas.openxmlformats.org/spreadsheetml/2006/main" count="52" uniqueCount="46">
  <si>
    <t>Nº Ord.</t>
  </si>
  <si>
    <t>Item</t>
  </si>
  <si>
    <t>Quantidade</t>
  </si>
  <si>
    <t>Orçamento</t>
  </si>
  <si>
    <t xml:space="preserve">Orçamento </t>
  </si>
  <si>
    <t xml:space="preserve">Total </t>
  </si>
  <si>
    <t>(Menor Orçamento)</t>
  </si>
  <si>
    <t>1.1</t>
  </si>
  <si>
    <t>2.1</t>
  </si>
  <si>
    <t xml:space="preserve">               TOTAL DO PROJETO</t>
  </si>
  <si>
    <t>1.2</t>
  </si>
  <si>
    <t>RECURSOS HUMANOS</t>
  </si>
  <si>
    <t>OBS:</t>
  </si>
  <si>
    <t>Fornecedor   ( Menor Preço )</t>
  </si>
  <si>
    <t>Anexo os três orçamentos total de cada itens , a tabela pode ser alterada conforme necessidade.</t>
  </si>
  <si>
    <t>PLANILHA ORÇAMENTÁRIA DOS TRÊS ORÇAMENTOS</t>
  </si>
  <si>
    <t xml:space="preserve">8 horas </t>
  </si>
  <si>
    <t>Serviço de Marketing</t>
  </si>
  <si>
    <t>Serviço de Coordenação de Projetos</t>
  </si>
  <si>
    <t>Serviço de Produção de eventos</t>
  </si>
  <si>
    <t xml:space="preserve">Serviço de Assessoria Jurídica </t>
  </si>
  <si>
    <t>Serviço de gestão financeira</t>
  </si>
  <si>
    <t xml:space="preserve">12 horas </t>
  </si>
  <si>
    <t>Autem Gestão do Conhecimento</t>
  </si>
  <si>
    <t>1.3</t>
  </si>
  <si>
    <t>1.4</t>
  </si>
  <si>
    <t>1.5</t>
  </si>
  <si>
    <t>20% de retenção Fundo</t>
  </si>
  <si>
    <t>PENSANDO FORA DA CAIXA</t>
  </si>
  <si>
    <t>Heloisa Tacinao Pedroso</t>
  </si>
  <si>
    <t>28 horas</t>
  </si>
  <si>
    <t>Kelvin Fernandes</t>
  </si>
  <si>
    <t>Inovva  Produtora</t>
  </si>
  <si>
    <t>Ronaldo da Silva Junior</t>
  </si>
  <si>
    <t>EQUIPAMENTOS</t>
  </si>
  <si>
    <t>MERCADO LIVRE</t>
  </si>
  <si>
    <t>Cabo HDMI</t>
  </si>
  <si>
    <t>Ugreen - Adaptador HDMI</t>
  </si>
  <si>
    <t>Microfone Shure</t>
  </si>
  <si>
    <t>Interface de audio</t>
  </si>
  <si>
    <t>Pedestal</t>
  </si>
  <si>
    <t>Blackmagic</t>
  </si>
  <si>
    <t>35 horas</t>
  </si>
  <si>
    <t>32 horas</t>
  </si>
  <si>
    <t>CUSTOS ADMINISTRATIVOS E INFLAÇÃO</t>
  </si>
  <si>
    <t>ANEXO II do Edital de n. 003/CMDCA/2022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</si>
</sst>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wrapText="1"/>
    </xf>
    <xf numFmtId="164" fontId="2" fillId="0" borderId="1" xfId="1" applyFont="1" applyBorder="1" applyAlignment="1">
      <alignment horizontal="center" wrapText="1"/>
    </xf>
    <xf numFmtId="164" fontId="1" fillId="0" borderId="1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1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64" fontId="1" fillId="2" borderId="1" xfId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1" applyFont="1" applyBorder="1" applyAlignment="1">
      <alignment wrapText="1"/>
    </xf>
    <xf numFmtId="164" fontId="1" fillId="2" borderId="1" xfId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164" fontId="7" fillId="0" borderId="1" xfId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164" fontId="8" fillId="0" borderId="1" xfId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4" fontId="2" fillId="0" borderId="0" xfId="0" applyNumberFormat="1" applyFont="1"/>
    <xf numFmtId="164" fontId="2" fillId="0" borderId="0" xfId="0" applyNumberFormat="1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topLeftCell="A19" zoomScale="111" zoomScaleNormal="111" workbookViewId="0">
      <selection activeCell="F28" sqref="F28"/>
    </sheetView>
  </sheetViews>
  <sheetFormatPr defaultColWidth="8.85546875" defaultRowHeight="15" x14ac:dyDescent="0.25"/>
  <cols>
    <col min="1" max="1" width="6.28515625" customWidth="1"/>
    <col min="2" max="2" width="42.42578125" customWidth="1"/>
    <col min="3" max="3" width="10.85546875" customWidth="1"/>
    <col min="4" max="4" width="12.42578125" customWidth="1"/>
    <col min="5" max="5" width="12" customWidth="1"/>
    <col min="6" max="6" width="12.140625" customWidth="1"/>
    <col min="7" max="7" width="14.28515625" customWidth="1"/>
    <col min="8" max="8" width="28.85546875" customWidth="1"/>
  </cols>
  <sheetData>
    <row r="1" spans="1:9" x14ac:dyDescent="0.25">
      <c r="B1" s="20" t="s">
        <v>45</v>
      </c>
    </row>
    <row r="2" spans="1:9" x14ac:dyDescent="0.25">
      <c r="A2" s="13"/>
      <c r="B2" s="14" t="s">
        <v>15</v>
      </c>
      <c r="C2" s="14"/>
      <c r="D2" s="14" t="s">
        <v>28</v>
      </c>
      <c r="E2" s="13"/>
      <c r="F2" s="13"/>
      <c r="G2" s="13"/>
      <c r="H2" s="13"/>
      <c r="I2" s="13"/>
    </row>
    <row r="3" spans="1:9" x14ac:dyDescent="0.25">
      <c r="A3" s="34" t="s">
        <v>0</v>
      </c>
      <c r="B3" s="35" t="s">
        <v>1</v>
      </c>
      <c r="C3" s="35" t="s">
        <v>2</v>
      </c>
      <c r="D3" s="12"/>
      <c r="E3" s="12"/>
      <c r="F3" s="12"/>
      <c r="G3" s="12" t="s">
        <v>5</v>
      </c>
      <c r="H3" s="35" t="s">
        <v>13</v>
      </c>
      <c r="I3" s="13"/>
    </row>
    <row r="4" spans="1:9" ht="26.25" x14ac:dyDescent="0.25">
      <c r="A4" s="34"/>
      <c r="B4" s="35"/>
      <c r="C4" s="35"/>
      <c r="D4" s="9" t="s">
        <v>3</v>
      </c>
      <c r="E4" s="9" t="s">
        <v>3</v>
      </c>
      <c r="F4" s="9" t="s">
        <v>4</v>
      </c>
      <c r="G4" s="12" t="s">
        <v>6</v>
      </c>
      <c r="H4" s="35"/>
      <c r="I4" s="13"/>
    </row>
    <row r="5" spans="1:9" ht="22.35" customHeight="1" x14ac:dyDescent="0.25">
      <c r="A5" s="34"/>
      <c r="B5" s="35"/>
      <c r="C5" s="35"/>
      <c r="D5" s="9">
        <v>1</v>
      </c>
      <c r="E5" s="9">
        <v>2</v>
      </c>
      <c r="F5" s="9">
        <v>3</v>
      </c>
      <c r="G5" s="21"/>
      <c r="H5" s="35"/>
      <c r="I5" s="13"/>
    </row>
    <row r="6" spans="1:9" ht="22.5" customHeight="1" x14ac:dyDescent="0.25">
      <c r="A6" s="12">
        <v>1</v>
      </c>
      <c r="B6" s="12" t="s">
        <v>11</v>
      </c>
      <c r="C6" s="9"/>
      <c r="D6" s="10"/>
      <c r="E6" s="10"/>
      <c r="F6" s="10"/>
      <c r="G6" s="22"/>
      <c r="H6" s="12"/>
      <c r="I6" s="13"/>
    </row>
    <row r="7" spans="1:9" ht="22.5" customHeight="1" x14ac:dyDescent="0.25">
      <c r="A7" s="12" t="s">
        <v>7</v>
      </c>
      <c r="B7" s="12" t="s">
        <v>18</v>
      </c>
      <c r="C7" s="9" t="s">
        <v>42</v>
      </c>
      <c r="D7" s="22">
        <v>7200</v>
      </c>
      <c r="E7" s="10">
        <v>8100</v>
      </c>
      <c r="F7" s="10">
        <v>11340</v>
      </c>
      <c r="G7" s="22">
        <f>D7</f>
        <v>7200</v>
      </c>
      <c r="H7" s="25" t="s">
        <v>23</v>
      </c>
      <c r="I7" s="13"/>
    </row>
    <row r="8" spans="1:9" ht="22.5" customHeight="1" x14ac:dyDescent="0.25">
      <c r="A8" s="12" t="s">
        <v>10</v>
      </c>
      <c r="B8" s="12" t="s">
        <v>19</v>
      </c>
      <c r="C8" s="9" t="s">
        <v>43</v>
      </c>
      <c r="D8" s="22">
        <v>6000</v>
      </c>
      <c r="E8" s="10">
        <v>9000</v>
      </c>
      <c r="F8" s="10">
        <v>10200</v>
      </c>
      <c r="G8" s="22">
        <f>D8</f>
        <v>6000</v>
      </c>
      <c r="H8" s="12" t="s">
        <v>29</v>
      </c>
      <c r="I8" s="13"/>
    </row>
    <row r="9" spans="1:9" ht="22.5" customHeight="1" x14ac:dyDescent="0.25">
      <c r="A9" s="12" t="s">
        <v>24</v>
      </c>
      <c r="B9" s="12" t="s">
        <v>17</v>
      </c>
      <c r="C9" s="9" t="s">
        <v>30</v>
      </c>
      <c r="D9" s="22">
        <v>12000</v>
      </c>
      <c r="E9" s="10">
        <v>15000</v>
      </c>
      <c r="F9" s="10">
        <v>15600</v>
      </c>
      <c r="G9" s="22">
        <f>D9</f>
        <v>12000</v>
      </c>
      <c r="H9" s="12" t="s">
        <v>31</v>
      </c>
      <c r="I9" s="13"/>
    </row>
    <row r="10" spans="1:9" ht="22.5" customHeight="1" x14ac:dyDescent="0.25">
      <c r="A10" s="12" t="s">
        <v>25</v>
      </c>
      <c r="B10" s="12" t="s">
        <v>21</v>
      </c>
      <c r="C10" s="9" t="s">
        <v>16</v>
      </c>
      <c r="D10" s="22">
        <v>4800</v>
      </c>
      <c r="E10" s="10">
        <v>8700</v>
      </c>
      <c r="F10" s="10">
        <v>9000</v>
      </c>
      <c r="G10" s="22">
        <f>D10</f>
        <v>4800</v>
      </c>
      <c r="H10" s="12" t="s">
        <v>32</v>
      </c>
      <c r="I10" s="13"/>
    </row>
    <row r="11" spans="1:9" ht="22.5" customHeight="1" x14ac:dyDescent="0.25">
      <c r="A11" s="12" t="s">
        <v>26</v>
      </c>
      <c r="B11" s="12" t="s">
        <v>20</v>
      </c>
      <c r="C11" s="9" t="s">
        <v>22</v>
      </c>
      <c r="D11" s="22">
        <v>2000</v>
      </c>
      <c r="E11" s="10">
        <v>2500</v>
      </c>
      <c r="F11" s="10">
        <v>2700</v>
      </c>
      <c r="G11" s="22">
        <f>D11</f>
        <v>2000</v>
      </c>
      <c r="H11" s="12" t="s">
        <v>33</v>
      </c>
      <c r="I11" s="13"/>
    </row>
    <row r="12" spans="1:9" ht="22.5" customHeight="1" x14ac:dyDescent="0.25">
      <c r="A12" s="12"/>
      <c r="B12" s="12"/>
      <c r="C12" s="9"/>
      <c r="D12" s="10"/>
      <c r="E12" s="10"/>
      <c r="F12" s="10"/>
      <c r="G12" s="22"/>
      <c r="H12" s="12"/>
      <c r="I12" s="13"/>
    </row>
    <row r="13" spans="1:9" ht="23.1" customHeight="1" x14ac:dyDescent="0.25">
      <c r="A13" s="3">
        <v>2</v>
      </c>
      <c r="B13" s="3" t="s">
        <v>34</v>
      </c>
      <c r="C13" s="6"/>
      <c r="D13" s="7"/>
      <c r="E13" s="7"/>
      <c r="F13" s="7"/>
      <c r="G13" s="11"/>
      <c r="H13" s="8"/>
      <c r="I13" s="13"/>
    </row>
    <row r="14" spans="1:9" ht="23.1" customHeight="1" x14ac:dyDescent="0.25">
      <c r="A14" s="3" t="s">
        <v>8</v>
      </c>
      <c r="B14" s="31" t="s">
        <v>37</v>
      </c>
      <c r="C14" s="26">
        <v>3</v>
      </c>
      <c r="D14" s="27">
        <f>39*3</f>
        <v>117</v>
      </c>
      <c r="E14" s="27">
        <f>59*3</f>
        <v>177</v>
      </c>
      <c r="F14" s="27">
        <f>79*3</f>
        <v>237</v>
      </c>
      <c r="G14" s="11">
        <f t="shared" ref="G14:G19" si="0">D14</f>
        <v>117</v>
      </c>
      <c r="H14" s="28" t="s">
        <v>35</v>
      </c>
      <c r="I14" s="13"/>
    </row>
    <row r="15" spans="1:9" ht="23.1" customHeight="1" x14ac:dyDescent="0.25">
      <c r="A15" s="3">
        <v>2.2000000000000002</v>
      </c>
      <c r="B15" s="31" t="s">
        <v>36</v>
      </c>
      <c r="C15" s="4">
        <v>3</v>
      </c>
      <c r="D15" s="5">
        <f>44.91*3</f>
        <v>134.72999999999999</v>
      </c>
      <c r="E15" s="5">
        <f>3*49.99</f>
        <v>149.97</v>
      </c>
      <c r="F15" s="5">
        <f>3*99.9</f>
        <v>299.70000000000005</v>
      </c>
      <c r="G15" s="11">
        <f t="shared" si="0"/>
        <v>134.72999999999999</v>
      </c>
      <c r="H15" s="24" t="s">
        <v>35</v>
      </c>
      <c r="I15" s="13"/>
    </row>
    <row r="16" spans="1:9" ht="23.1" customHeight="1" x14ac:dyDescent="0.25">
      <c r="A16" s="3">
        <v>2.2999999999999998</v>
      </c>
      <c r="B16" s="31" t="s">
        <v>38</v>
      </c>
      <c r="C16" s="4">
        <v>4</v>
      </c>
      <c r="D16" s="5">
        <f>4*1999</f>
        <v>7996</v>
      </c>
      <c r="E16" s="5">
        <f>2138.95*4</f>
        <v>8555.7999999999993</v>
      </c>
      <c r="F16" s="5">
        <f>4*2138.95</f>
        <v>8555.7999999999993</v>
      </c>
      <c r="G16" s="11">
        <f t="shared" si="0"/>
        <v>7996</v>
      </c>
      <c r="H16" s="24" t="s">
        <v>35</v>
      </c>
      <c r="I16" s="13"/>
    </row>
    <row r="17" spans="1:10" ht="23.1" customHeight="1" x14ac:dyDescent="0.25">
      <c r="A17" s="3">
        <v>2.4</v>
      </c>
      <c r="B17" s="31" t="s">
        <v>39</v>
      </c>
      <c r="C17" s="4">
        <v>1</v>
      </c>
      <c r="D17" s="5">
        <v>4851</v>
      </c>
      <c r="E17" s="5">
        <v>5390</v>
      </c>
      <c r="F17" s="5">
        <v>6347.87</v>
      </c>
      <c r="G17" s="11">
        <f t="shared" si="0"/>
        <v>4851</v>
      </c>
      <c r="H17" s="24" t="s">
        <v>35</v>
      </c>
      <c r="I17" s="13"/>
    </row>
    <row r="18" spans="1:10" ht="23.1" customHeight="1" x14ac:dyDescent="0.25">
      <c r="A18" s="3">
        <v>2.5</v>
      </c>
      <c r="B18" s="31" t="s">
        <v>40</v>
      </c>
      <c r="C18" s="26">
        <v>4</v>
      </c>
      <c r="D18" s="27">
        <f>4*19.9</f>
        <v>79.599999999999994</v>
      </c>
      <c r="E18" s="27">
        <f>4*24.99</f>
        <v>99.96</v>
      </c>
      <c r="F18" s="27">
        <f>4*36.99</f>
        <v>147.96</v>
      </c>
      <c r="G18" s="29">
        <f t="shared" si="0"/>
        <v>79.599999999999994</v>
      </c>
      <c r="H18" s="28" t="s">
        <v>35</v>
      </c>
      <c r="I18" s="13"/>
    </row>
    <row r="19" spans="1:10" ht="23.1" customHeight="1" x14ac:dyDescent="0.25">
      <c r="A19" s="3">
        <v>2.6</v>
      </c>
      <c r="B19" s="31" t="s">
        <v>41</v>
      </c>
      <c r="C19" s="26">
        <v>1</v>
      </c>
      <c r="D19" s="27">
        <v>2500</v>
      </c>
      <c r="E19" s="27">
        <v>2659.05</v>
      </c>
      <c r="F19" s="27">
        <v>3900</v>
      </c>
      <c r="G19" s="29">
        <f t="shared" si="0"/>
        <v>2500</v>
      </c>
      <c r="H19" s="28" t="s">
        <v>35</v>
      </c>
      <c r="I19" s="13"/>
    </row>
    <row r="20" spans="1:10" ht="23.1" customHeight="1" x14ac:dyDescent="0.25">
      <c r="A20" s="3"/>
      <c r="B20" s="31"/>
      <c r="C20" s="4"/>
      <c r="D20" s="5"/>
      <c r="E20" s="5"/>
      <c r="F20" s="5"/>
      <c r="G20" s="11"/>
      <c r="H20" s="24"/>
      <c r="I20" s="13"/>
    </row>
    <row r="21" spans="1:10" ht="23.1" customHeight="1" x14ac:dyDescent="0.25">
      <c r="A21" s="3">
        <v>3</v>
      </c>
      <c r="B21" s="31" t="s">
        <v>44</v>
      </c>
      <c r="C21" s="26"/>
      <c r="D21" s="27"/>
      <c r="E21" s="27"/>
      <c r="F21" s="27"/>
      <c r="G21" s="29">
        <v>2980</v>
      </c>
      <c r="H21" s="28"/>
      <c r="I21" s="13"/>
    </row>
    <row r="22" spans="1:10" ht="23.1" customHeight="1" x14ac:dyDescent="0.25">
      <c r="A22" s="3"/>
      <c r="B22" s="30"/>
      <c r="C22" s="4"/>
      <c r="D22" s="5"/>
      <c r="E22" s="5"/>
      <c r="F22" s="5"/>
      <c r="G22" s="11"/>
      <c r="H22" s="24"/>
      <c r="I22" s="13"/>
    </row>
    <row r="23" spans="1:10" ht="23.1" customHeight="1" x14ac:dyDescent="0.25">
      <c r="A23" s="3"/>
      <c r="B23" s="3" t="s">
        <v>27</v>
      </c>
      <c r="C23" s="4"/>
      <c r="D23" s="5"/>
      <c r="E23" s="5"/>
      <c r="F23" s="5"/>
      <c r="G23" s="32">
        <v>12664.58</v>
      </c>
      <c r="H23" s="8"/>
      <c r="I23" s="13"/>
    </row>
    <row r="24" spans="1:10" x14ac:dyDescent="0.25">
      <c r="A24" s="15"/>
      <c r="B24" s="16" t="s">
        <v>9</v>
      </c>
      <c r="C24" s="15"/>
      <c r="D24" s="23"/>
      <c r="E24" s="23"/>
      <c r="F24" s="23"/>
      <c r="G24" s="17">
        <f>SUM(G6:G23)</f>
        <v>63322.909999999996</v>
      </c>
      <c r="H24" s="15"/>
      <c r="I24" s="13"/>
      <c r="J24" s="2"/>
    </row>
    <row r="25" spans="1:10" x14ac:dyDescent="0.25">
      <c r="A25" s="18" t="s">
        <v>12</v>
      </c>
      <c r="B25" s="13" t="s">
        <v>14</v>
      </c>
      <c r="C25" s="13"/>
      <c r="D25" s="13"/>
      <c r="E25" s="13"/>
      <c r="F25" s="13"/>
      <c r="G25" s="33"/>
      <c r="H25" s="13"/>
      <c r="I25" s="13"/>
    </row>
    <row r="26" spans="1:10" x14ac:dyDescent="0.25">
      <c r="A26" s="18"/>
      <c r="B26" s="13"/>
      <c r="C26" s="13"/>
      <c r="D26" s="13"/>
      <c r="E26" s="13"/>
      <c r="F26" s="13"/>
      <c r="G26" s="19"/>
      <c r="H26" s="13"/>
      <c r="I26" s="13"/>
    </row>
    <row r="27" spans="1:10" x14ac:dyDescent="0.25">
      <c r="A27" s="18"/>
      <c r="B27" s="13"/>
      <c r="C27" s="13"/>
      <c r="D27" s="13"/>
      <c r="E27" s="13"/>
      <c r="F27" s="13"/>
      <c r="G27" s="32"/>
      <c r="H27" s="13"/>
      <c r="I27" s="13"/>
    </row>
    <row r="28" spans="1:10" x14ac:dyDescent="0.25">
      <c r="A28" s="18"/>
      <c r="B28" s="13"/>
      <c r="C28" s="13"/>
      <c r="D28" s="13"/>
      <c r="E28" s="13"/>
      <c r="F28" s="13"/>
      <c r="G28" s="13"/>
      <c r="H28" s="13"/>
      <c r="I28" s="13"/>
    </row>
    <row r="29" spans="1:10" x14ac:dyDescent="0.25">
      <c r="A29" s="18"/>
      <c r="B29" s="13"/>
      <c r="C29" s="13"/>
      <c r="D29" s="13"/>
      <c r="E29" s="13"/>
      <c r="F29" s="13"/>
      <c r="G29" s="13"/>
      <c r="H29" s="13"/>
      <c r="I29" s="13"/>
    </row>
    <row r="30" spans="1:10" x14ac:dyDescent="0.25">
      <c r="A30" s="1"/>
    </row>
    <row r="31" spans="1:10" x14ac:dyDescent="0.25">
      <c r="A31" s="1"/>
    </row>
    <row r="32" spans="1:10" x14ac:dyDescent="0.25">
      <c r="A32" s="1"/>
    </row>
    <row r="33" spans="1:1" x14ac:dyDescent="0.25">
      <c r="A33" s="1"/>
    </row>
  </sheetData>
  <mergeCells count="4">
    <mergeCell ref="A3:A5"/>
    <mergeCell ref="B3:B5"/>
    <mergeCell ref="C3:C5"/>
    <mergeCell ref="H3:H5"/>
  </mergeCells>
  <phoneticPr fontId="6" type="noConversion"/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2022-12-16T19:34:52Z</dcterms:modified>
</cp:coreProperties>
</file>