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<sst xmlns="http://schemas.openxmlformats.org/spreadsheetml/2006/main" count="33" uniqueCount="28">
  <si>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</si>
  <si>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</si>
  <si>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</si>
  <si>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</si>
  <si>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</si>
  <si>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</si>
  <si>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</si>
  <si>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</si>
  <si>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</si>
  <si>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</si>
  <si>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</si>
  <si>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REVESTIMENTOS</t>
  </si>
  <si>
    <t>90 dias</t>
  </si>
  <si>
    <t>PAVIMENTAÇÃO</t>
  </si>
  <si>
    <t>EQUIPAMENTOS HIDRO SANITÁRIOS</t>
  </si>
  <si>
    <t>Rua Arnaldo Santiago</t>
  </si>
  <si>
    <t>Centro</t>
  </si>
  <si>
    <t>SERVIÇOS INICIAIS</t>
  </si>
  <si>
    <t>PAREDES, PAINÉIS E ESQUADRIAS</t>
  </si>
  <si>
    <t>COBERTURAS E PROTEÇÕES</t>
  </si>
  <si>
    <t>INSTALAÇÕES ELÉTRICAS</t>
  </si>
  <si>
    <t>COMPLEMENTAÇÃO DA OBRA</t>
  </si>
  <si>
    <t>REFORMA E.M.E.B. STANISLAU GAIDZISKI Fº - 2ª ETAPA</t>
  </si>
  <si>
    <t>MOVIMENTO DE TERRA</t>
  </si>
  <si>
    <t>INSTALAÇÕES PLUVIAIS</t>
  </si>
  <si>
    <t>INSTALAÇÕES PREV CONTRA INCENDIO</t>
  </si>
  <si>
    <t>MURO</t>
  </si>
  <si>
    <t>120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</si>
</sst>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R$ &quot;* #,##0.0_);_(&quot;R$ &quot;* \(#,##0.0\);_(&quot;R$ &quot;* &quot;-&quot;??_);_(@_)"/>
    <numFmt numFmtId="174" formatCode="_(&quot;R$ &quot;* #,##0.000_);_(&quot;R$ &quot;* \(#,##0.000\);_(&quot;R$ &quot;* &quot;-&quot;??_);_(@_)"/>
    <numFmt numFmtId="175" formatCode="_(&quot;R$ &quot;* #,##0.000_);_(&quot;R$ &quot;* \(#,##0.000\);_(&quot;R$ &quot;* &quot;-&quot;???_);_(@_)"/>
    <numFmt numFmtId="176" formatCode="_(&quot;R$ &quot;* #,##0.0000_);_(&quot;R$ &quot;* \(#,##0.0000\);_(&quot;R$ &quot;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0" fontId="6" fillId="0" borderId="14" xfId="47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0" fontId="6" fillId="0" borderId="10" xfId="47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0" fontId="6" fillId="0" borderId="12" xfId="47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0" fontId="6" fillId="0" borderId="18" xfId="47" applyNumberFormat="1" applyFont="1" applyBorder="1" applyAlignment="1">
      <alignment horizontal="right" vertical="center" wrapText="1"/>
    </xf>
    <xf numFmtId="170" fontId="6" fillId="0" borderId="14" xfId="47" applyNumberFormat="1" applyFont="1" applyBorder="1" applyAlignment="1">
      <alignment horizontal="right" vertical="center" wrapText="1"/>
    </xf>
    <xf numFmtId="170" fontId="6" fillId="0" borderId="10" xfId="47" applyNumberFormat="1" applyFont="1" applyBorder="1" applyAlignment="1">
      <alignment horizontal="right" vertical="center" wrapText="1"/>
    </xf>
    <xf numFmtId="171" fontId="6" fillId="0" borderId="0" xfId="53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171" fontId="6" fillId="0" borderId="14" xfId="53" applyFont="1" applyBorder="1" applyAlignment="1">
      <alignment horizontal="right" vertical="center" wrapText="1"/>
    </xf>
    <xf numFmtId="170" fontId="6" fillId="0" borderId="19" xfId="47" applyNumberFormat="1" applyFont="1" applyBorder="1" applyAlignment="1">
      <alignment horizontal="right" vertical="center" wrapText="1"/>
    </xf>
    <xf numFmtId="170" fontId="6" fillId="0" borderId="20" xfId="47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0" fontId="6" fillId="0" borderId="0" xfId="47" applyNumberFormat="1" applyFont="1" applyBorder="1" applyAlignment="1">
      <alignment horizontal="right" vertical="center" wrapText="1"/>
    </xf>
    <xf numFmtId="170" fontId="8" fillId="0" borderId="18" xfId="0" applyNumberFormat="1" applyFont="1" applyBorder="1" applyAlignment="1">
      <alignment horizontal="left" vertical="center" wrapText="1" indent="1"/>
    </xf>
    <xf numFmtId="171" fontId="6" fillId="0" borderId="10" xfId="53" applyFont="1" applyBorder="1" applyAlignment="1">
      <alignment vertical="center"/>
    </xf>
    <xf numFmtId="10" fontId="8" fillId="0" borderId="34" xfId="47" applyNumberFormat="1" applyFont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28575</xdr:rowOff>
    </xdr:from>
    <xdr:to>
      <xdr:col>1</xdr:col>
      <xdr:colOff>714375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858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95250</xdr:rowOff>
    </xdr:from>
    <xdr:to>
      <xdr:col>1</xdr:col>
      <xdr:colOff>0</xdr:colOff>
      <xdr:row>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524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6"/>
  <sheetViews>
    <sheetView tabSelected="1" zoomScalePageLayoutView="0" workbookViewId="0" topLeftCell="A13">
      <selection activeCell="F14" sqref="F14"/>
    </sheetView>
  </sheetViews>
  <sheetFormatPr defaultColWidth="9.140625" defaultRowHeight="12.75"/>
  <cols>
    <col min="1" max="1" width="6.421875" style="0" customWidth="1"/>
    <col min="2" max="2" width="29.28125" style="0" customWidth="1"/>
    <col min="3" max="3" width="13.421875" style="0" customWidth="1"/>
    <col min="4" max="4" width="6.00390625" style="0" customWidth="1"/>
    <col min="5" max="5" width="13.28125" style="0" customWidth="1"/>
    <col min="6" max="6" width="7.421875" style="0" customWidth="1"/>
    <col min="7" max="7" width="15.00390625" style="0" customWidth="1"/>
    <col min="8" max="8" width="6.57421875" style="0" customWidth="1"/>
    <col min="9" max="9" width="14.00390625" style="0" customWidth="1"/>
    <col min="10" max="10" width="6.00390625" style="0" customWidth="1"/>
    <col min="11" max="11" width="14.7109375" style="0" customWidth="1"/>
    <col min="12" max="12" width="7.28125" style="0" customWidth="1"/>
    <col min="13" max="13" width="17.00390625" style="0" customWidth="1"/>
  </cols>
  <sheetData>
    <row r="4" ht="13.5" thickBot="1"/>
    <row r="5" spans="1:13" ht="15.75">
      <c r="A5" s="26"/>
      <c r="B5" s="43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17"/>
      <c r="M5" s="1"/>
    </row>
    <row r="6" spans="1:13" ht="12.75">
      <c r="A6" s="27"/>
      <c r="B6" s="32" t="s">
        <v>0</v>
      </c>
      <c r="C6" s="45" t="s">
        <v>22</v>
      </c>
      <c r="D6" s="45"/>
      <c r="E6" s="45"/>
      <c r="F6" s="45"/>
      <c r="G6" s="45"/>
      <c r="H6" s="45"/>
      <c r="I6" s="45"/>
      <c r="J6" s="45"/>
      <c r="K6" s="45"/>
      <c r="L6" s="22"/>
      <c r="M6" s="1"/>
    </row>
    <row r="7" spans="1:13" ht="12.75" customHeight="1">
      <c r="A7" s="27"/>
      <c r="B7" s="32" t="s">
        <v>1</v>
      </c>
      <c r="C7" s="38" t="s">
        <v>15</v>
      </c>
      <c r="D7" s="38"/>
      <c r="E7" s="38"/>
      <c r="F7" s="38"/>
      <c r="G7" s="38"/>
      <c r="H7" s="38"/>
      <c r="I7" s="38"/>
      <c r="J7" s="38"/>
      <c r="K7" s="38"/>
      <c r="L7" s="12"/>
      <c r="M7" s="1"/>
    </row>
    <row r="8" spans="1:13" ht="12.75">
      <c r="A8" s="27"/>
      <c r="B8" s="32" t="s">
        <v>2</v>
      </c>
      <c r="C8" s="38" t="s">
        <v>16</v>
      </c>
      <c r="D8" s="38"/>
      <c r="E8" s="38"/>
      <c r="F8" s="38"/>
      <c r="G8" s="38"/>
      <c r="H8" s="38"/>
      <c r="I8" s="38"/>
      <c r="J8" s="38"/>
      <c r="K8" s="38"/>
      <c r="L8" s="12"/>
      <c r="M8" s="1"/>
    </row>
    <row r="9" spans="1:13" ht="12.75">
      <c r="A9" s="27"/>
      <c r="B9" s="33" t="s">
        <v>3</v>
      </c>
      <c r="C9" s="38" t="s">
        <v>7</v>
      </c>
      <c r="D9" s="38"/>
      <c r="E9" s="38"/>
      <c r="F9" s="38"/>
      <c r="G9" s="38"/>
      <c r="H9" s="38"/>
      <c r="I9" s="38"/>
      <c r="J9" s="38"/>
      <c r="K9" s="38"/>
      <c r="L9" s="12"/>
      <c r="M9" s="1"/>
    </row>
    <row r="10" spans="1:13" ht="12.75">
      <c r="A10" s="27"/>
      <c r="B10" s="41" t="s">
        <v>4</v>
      </c>
      <c r="C10" s="39"/>
      <c r="D10" s="40"/>
      <c r="E10" s="40"/>
      <c r="F10" s="40"/>
      <c r="G10" s="40"/>
      <c r="H10" s="40"/>
      <c r="I10" s="40"/>
      <c r="J10" s="40"/>
      <c r="K10" s="40"/>
      <c r="L10" s="13"/>
      <c r="M10" s="1"/>
    </row>
    <row r="11" spans="1:13" ht="12.75">
      <c r="A11" s="28"/>
      <c r="B11" s="42"/>
      <c r="C11" s="8" t="s">
        <v>8</v>
      </c>
      <c r="D11" s="8" t="s">
        <v>10</v>
      </c>
      <c r="E11" s="3" t="s">
        <v>9</v>
      </c>
      <c r="F11" s="10" t="s">
        <v>10</v>
      </c>
      <c r="G11" s="10" t="s">
        <v>12</v>
      </c>
      <c r="H11" s="10" t="s">
        <v>10</v>
      </c>
      <c r="I11" s="10" t="s">
        <v>27</v>
      </c>
      <c r="J11" s="10" t="s">
        <v>10</v>
      </c>
      <c r="K11" s="15" t="s">
        <v>6</v>
      </c>
      <c r="L11" s="9" t="s">
        <v>10</v>
      </c>
      <c r="M11" s="4"/>
    </row>
    <row r="12" spans="1:13" ht="27.75" customHeight="1">
      <c r="A12" s="29">
        <v>1</v>
      </c>
      <c r="B12" s="34" t="s">
        <v>17</v>
      </c>
      <c r="C12" s="20">
        <v>17593.39</v>
      </c>
      <c r="D12" s="14">
        <f>(C12/K24)</f>
        <v>0.03154967141135016</v>
      </c>
      <c r="E12" s="20">
        <v>1347.47</v>
      </c>
      <c r="F12" s="14"/>
      <c r="G12" s="19"/>
      <c r="H12" s="14"/>
      <c r="I12" s="19"/>
      <c r="J12" s="14"/>
      <c r="K12" s="11">
        <f>SUM(C12+E12+I12+G12)</f>
        <v>18940.86</v>
      </c>
      <c r="L12" s="16">
        <f aca="true" t="shared" si="0" ref="L12:L24">SUM(D12+F12+H12)</f>
        <v>0.03154967141135016</v>
      </c>
      <c r="M12" s="1"/>
    </row>
    <row r="13" spans="1:13" ht="27.75" customHeight="1">
      <c r="A13" s="29">
        <v>2</v>
      </c>
      <c r="B13" s="34" t="s">
        <v>23</v>
      </c>
      <c r="C13" s="20"/>
      <c r="D13" s="14"/>
      <c r="E13" s="20">
        <v>1762.14</v>
      </c>
      <c r="F13" s="14"/>
      <c r="G13" s="46"/>
      <c r="H13" s="14"/>
      <c r="I13" s="46"/>
      <c r="J13" s="14"/>
      <c r="K13" s="11">
        <f aca="true" t="shared" si="1" ref="K13:K23">SUM(C13+E13+I13+G13)</f>
        <v>1762.14</v>
      </c>
      <c r="L13" s="16">
        <f t="shared" si="0"/>
        <v>0</v>
      </c>
      <c r="M13" s="1"/>
    </row>
    <row r="14" spans="1:13" ht="27" customHeight="1">
      <c r="A14" s="29">
        <v>3</v>
      </c>
      <c r="B14" s="35" t="s">
        <v>18</v>
      </c>
      <c r="C14" s="20"/>
      <c r="D14" s="14">
        <f>(C14/K24)</f>
        <v>0</v>
      </c>
      <c r="E14" s="20">
        <v>2012.6</v>
      </c>
      <c r="F14" s="14">
        <f>(E14/K24)</f>
        <v>0.00360913210486912</v>
      </c>
      <c r="G14" s="48">
        <v>10635.81</v>
      </c>
      <c r="H14" s="14">
        <f>(G14/K24)</f>
        <v>0.019072862631565157</v>
      </c>
      <c r="I14" s="48"/>
      <c r="J14" s="14"/>
      <c r="K14" s="11">
        <f t="shared" si="1"/>
        <v>12648.41</v>
      </c>
      <c r="L14" s="16">
        <f t="shared" si="0"/>
        <v>0.02268199473643428</v>
      </c>
      <c r="M14" s="1"/>
    </row>
    <row r="15" spans="1:13" ht="23.25" customHeight="1">
      <c r="A15" s="29">
        <v>4</v>
      </c>
      <c r="B15" s="35" t="s">
        <v>19</v>
      </c>
      <c r="C15" s="20">
        <f>116780.99-30299.33</f>
        <v>86481.66</v>
      </c>
      <c r="D15" s="14">
        <f>(C15/K24)</f>
        <v>0.15508483334411985</v>
      </c>
      <c r="E15" s="20">
        <v>30299.33</v>
      </c>
      <c r="F15" s="14">
        <f>(E15/K24)</f>
        <v>0.05433483288235322</v>
      </c>
      <c r="G15" s="19"/>
      <c r="H15" s="14">
        <f>(G15/K24)</f>
        <v>0</v>
      </c>
      <c r="I15" s="19"/>
      <c r="J15" s="14"/>
      <c r="K15" s="11">
        <f t="shared" si="1"/>
        <v>116780.99</v>
      </c>
      <c r="L15" s="16">
        <f t="shared" si="0"/>
        <v>0.20941966622647307</v>
      </c>
      <c r="M15" s="1"/>
    </row>
    <row r="16" spans="1:13" ht="22.5" customHeight="1">
      <c r="A16" s="29">
        <v>5</v>
      </c>
      <c r="B16" s="35" t="s">
        <v>11</v>
      </c>
      <c r="C16" s="20">
        <f>10461.91+2146.89</f>
        <v>12608.8</v>
      </c>
      <c r="D16" s="14">
        <f>(C16/K24)</f>
        <v>0.02261096337268894</v>
      </c>
      <c r="E16" s="20">
        <f>7622.17+14271.89+2366.41</f>
        <v>24260.469999999998</v>
      </c>
      <c r="F16" s="14">
        <f>(E16/K24)</f>
        <v>0.043505535703177056</v>
      </c>
      <c r="G16" s="19">
        <f>83295.97+11737.12</f>
        <v>95033.09</v>
      </c>
      <c r="H16" s="14">
        <f>(G16/K24)</f>
        <v>0.170419843060676</v>
      </c>
      <c r="I16" s="19"/>
      <c r="J16" s="14"/>
      <c r="K16" s="11">
        <f>SUM(C16+E16+I16+G16)+0.01</f>
        <v>131902.37</v>
      </c>
      <c r="L16" s="16">
        <f t="shared" si="0"/>
        <v>0.236536342136542</v>
      </c>
      <c r="M16" s="1"/>
    </row>
    <row r="17" spans="1:13" ht="22.5" customHeight="1">
      <c r="A17" s="29">
        <v>6</v>
      </c>
      <c r="B17" s="35" t="s">
        <v>13</v>
      </c>
      <c r="C17" s="20"/>
      <c r="D17" s="14"/>
      <c r="E17" s="20">
        <f>8180.13+36382.24+2673.66+868.65</f>
        <v>48104.68</v>
      </c>
      <c r="F17" s="14">
        <f>(E17/K24)</f>
        <v>0.08626460547672438</v>
      </c>
      <c r="G17" s="23">
        <f>11485.9+2725.99+3866.29</f>
        <v>18078.18</v>
      </c>
      <c r="H17" s="14">
        <f>(G17/K24)</f>
        <v>0.03241903002862111</v>
      </c>
      <c r="I17" s="23"/>
      <c r="J17" s="14"/>
      <c r="K17" s="11">
        <f t="shared" si="1"/>
        <v>66182.86</v>
      </c>
      <c r="L17" s="16">
        <f t="shared" si="0"/>
        <v>0.11868363550534548</v>
      </c>
      <c r="M17" s="1"/>
    </row>
    <row r="18" spans="1:13" ht="19.5" customHeight="1">
      <c r="A18" s="29">
        <v>7</v>
      </c>
      <c r="B18" s="34" t="s">
        <v>24</v>
      </c>
      <c r="C18" s="20"/>
      <c r="D18" s="14"/>
      <c r="E18" s="20">
        <v>22579.7</v>
      </c>
      <c r="F18" s="14">
        <f>(E18/K24)</f>
        <v>0.04049146387176452</v>
      </c>
      <c r="G18" s="19"/>
      <c r="H18" s="14"/>
      <c r="I18" s="19"/>
      <c r="J18" s="14"/>
      <c r="K18" s="11">
        <f t="shared" si="1"/>
        <v>22579.7</v>
      </c>
      <c r="L18" s="16">
        <f t="shared" si="0"/>
        <v>0.04049146387176452</v>
      </c>
      <c r="M18" s="1"/>
    </row>
    <row r="19" spans="1:13" ht="19.5" customHeight="1">
      <c r="A19" s="29">
        <v>8</v>
      </c>
      <c r="B19" s="34" t="s">
        <v>14</v>
      </c>
      <c r="C19" s="20"/>
      <c r="D19" s="14"/>
      <c r="E19" s="20"/>
      <c r="F19" s="14"/>
      <c r="G19" s="19">
        <v>1317.43</v>
      </c>
      <c r="H19" s="14">
        <f>(G19/K24)</f>
        <v>0.0023625056687457645</v>
      </c>
      <c r="I19" s="19"/>
      <c r="J19" s="14"/>
      <c r="K19" s="11">
        <f t="shared" si="1"/>
        <v>1317.43</v>
      </c>
      <c r="L19" s="16">
        <f t="shared" si="0"/>
        <v>0.0023625056687457645</v>
      </c>
      <c r="M19" s="5"/>
    </row>
    <row r="20" spans="1:13" ht="19.5" customHeight="1">
      <c r="A20" s="29">
        <v>9</v>
      </c>
      <c r="B20" s="34" t="s">
        <v>25</v>
      </c>
      <c r="C20" s="20"/>
      <c r="D20" s="14"/>
      <c r="E20" s="20"/>
      <c r="F20" s="14"/>
      <c r="G20" s="20">
        <v>16541.06</v>
      </c>
      <c r="H20" s="14"/>
      <c r="I20" s="20"/>
      <c r="J20" s="14"/>
      <c r="K20" s="11">
        <f t="shared" si="1"/>
        <v>16541.06</v>
      </c>
      <c r="L20" s="16">
        <f t="shared" si="0"/>
        <v>0</v>
      </c>
      <c r="M20" s="5"/>
    </row>
    <row r="21" spans="1:13" ht="19.5" customHeight="1">
      <c r="A21" s="29">
        <v>10</v>
      </c>
      <c r="B21" s="34" t="s">
        <v>20</v>
      </c>
      <c r="C21" s="20"/>
      <c r="D21" s="14"/>
      <c r="E21" s="21"/>
      <c r="F21" s="14"/>
      <c r="G21" s="46">
        <v>23485.64</v>
      </c>
      <c r="H21" s="14">
        <f>(G21/K24)</f>
        <v>0.04211605750144013</v>
      </c>
      <c r="I21" s="21"/>
      <c r="J21" s="14"/>
      <c r="K21" s="11">
        <f t="shared" si="1"/>
        <v>23485.64</v>
      </c>
      <c r="L21" s="16">
        <f t="shared" si="0"/>
        <v>0.04211605750144013</v>
      </c>
      <c r="M21" s="5"/>
    </row>
    <row r="22" spans="1:13" ht="25.5" customHeight="1">
      <c r="A22" s="29">
        <v>11</v>
      </c>
      <c r="B22" s="34" t="s">
        <v>26</v>
      </c>
      <c r="C22" s="20"/>
      <c r="D22" s="14"/>
      <c r="E22" s="20"/>
      <c r="F22" s="14"/>
      <c r="G22" s="19"/>
      <c r="H22" s="14"/>
      <c r="I22" s="19">
        <v>130475.51</v>
      </c>
      <c r="J22" s="14">
        <f>(I22/K24)</f>
        <v>0.23397761703277944</v>
      </c>
      <c r="K22" s="11">
        <f t="shared" si="1"/>
        <v>130475.51</v>
      </c>
      <c r="L22" s="16">
        <f t="shared" si="0"/>
        <v>0</v>
      </c>
      <c r="M22" s="5"/>
    </row>
    <row r="23" spans="1:13" ht="19.5" customHeight="1">
      <c r="A23" s="30">
        <v>12</v>
      </c>
      <c r="B23" s="36" t="s">
        <v>21</v>
      </c>
      <c r="C23" s="24"/>
      <c r="D23" s="14"/>
      <c r="E23" s="24"/>
      <c r="F23" s="14">
        <f>(E23/K24)</f>
        <v>0</v>
      </c>
      <c r="G23" s="25">
        <f>15024.03-8482.81</f>
        <v>6541.220000000001</v>
      </c>
      <c r="H23" s="14">
        <f>(G23/K24)</f>
        <v>0.011730163523309148</v>
      </c>
      <c r="I23" s="25">
        <v>8482.81</v>
      </c>
      <c r="J23" s="14">
        <f>(I23/K24)</f>
        <v>0.015211955634753463</v>
      </c>
      <c r="K23" s="11">
        <f t="shared" si="1"/>
        <v>15024.03</v>
      </c>
      <c r="L23" s="16">
        <f t="shared" si="0"/>
        <v>0.011730163523309148</v>
      </c>
      <c r="M23" s="5"/>
    </row>
    <row r="24" spans="1:13" ht="26.25" customHeight="1" thickBot="1">
      <c r="A24" s="31"/>
      <c r="B24" s="37" t="s">
        <v>6</v>
      </c>
      <c r="C24" s="47">
        <f>SUM(C12:C23)</f>
        <v>116683.85</v>
      </c>
      <c r="D24" s="18">
        <f>(C24/K24)</f>
        <v>0.20924546812815895</v>
      </c>
      <c r="E24" s="47">
        <f>SUM(E12:E23)</f>
        <v>130366.39</v>
      </c>
      <c r="F24" s="18">
        <f>(E24/K24)</f>
        <v>0.23378193557830101</v>
      </c>
      <c r="G24" s="47">
        <f>SUM(G12:G23)</f>
        <v>171632.42999999996</v>
      </c>
      <c r="H24" s="18">
        <f>(G24/K24)</f>
        <v>0.30778302362600707</v>
      </c>
      <c r="I24" s="47">
        <f>SUM(I12:I23)</f>
        <v>138958.32</v>
      </c>
      <c r="J24" s="18">
        <f>(I24/K24)</f>
        <v>0.24918957266753294</v>
      </c>
      <c r="K24" s="47">
        <f>SUM(K12:K23)-0.01</f>
        <v>557640.99</v>
      </c>
      <c r="L24" s="49">
        <f>SUM(D24+F24+J24+H24)</f>
        <v>1</v>
      </c>
      <c r="M24" s="7"/>
    </row>
    <row r="25" spans="1:13" ht="12.75">
      <c r="A25" s="5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5"/>
    </row>
    <row r="26" spans="1:13" ht="12.75">
      <c r="A26" s="5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5"/>
    </row>
  </sheetData>
  <sheetProtection/>
  <mergeCells count="7">
    <mergeCell ref="C9:K9"/>
    <mergeCell ref="C10:K10"/>
    <mergeCell ref="B10:B11"/>
    <mergeCell ref="B5:K5"/>
    <mergeCell ref="C6:K6"/>
    <mergeCell ref="C7:K7"/>
    <mergeCell ref="C8:K8"/>
  </mergeCells>
  <printOptions/>
  <pageMargins left="0.45" right="0.41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marilenei</cp:lastModifiedBy>
  <cp:lastPrinted>2015-11-04T11:20:58Z</cp:lastPrinted>
  <dcterms:created xsi:type="dcterms:W3CDTF">2006-10-30T14:17:38Z</dcterms:created>
  <dcterms:modified xsi:type="dcterms:W3CDTF">2015-11-04T13:03:24Z</dcterms:modified>
  <cp:category/>
  <cp:version/>
  <cp:contentType/>
  <cp:contentStatus/>
</cp:coreProperties>
</file>