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activeTab="0"/>
  </bookViews>
  <sheets>
    <sheet name="CORRIGIDO" sheetId="1" r:id="rId1"/>
  </sheets>
  <definedNames>
    <definedName name="_xlnm.Print_Titles" localSheetId="0">'CORRIGIDO'!$1:$5</definedName>
  </definedNames>
  <calcPr fullCalcOnLoad="1"/>
</workbook>
</file>

<file path=xl/sharedStrings.xml><?xml version="1.0" encoding="utf-8"?>
<sst xmlns="http://schemas.openxmlformats.org/spreadsheetml/2006/main" count="124" uniqueCount="99">
  <si>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</si>
  <si>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</si>
  <si>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</si>
  <si>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</si>
  <si>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</si>
  <si>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</si>
  <si>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</si>
  <si>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</si>
  <si>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</si>
  <si>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</si>
  <si>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</si>
  <si>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</si>
  <si>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</si>
  <si>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</si>
  <si>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1.1</t>
  </si>
  <si>
    <t>1.2</t>
  </si>
  <si>
    <t>POSTO DE SAÚDE VILA FLOR</t>
  </si>
  <si>
    <t>TOTAL</t>
  </si>
  <si>
    <t>Capivari de Baixo - SC</t>
  </si>
  <si>
    <t>m²</t>
  </si>
  <si>
    <t>Área Total</t>
  </si>
  <si>
    <t>Edificação</t>
  </si>
  <si>
    <t>PINTURA</t>
  </si>
  <si>
    <t>Cod.</t>
  </si>
  <si>
    <t>Rua Carlos Chagas, 700</t>
  </si>
  <si>
    <t>Referencial de preços DEINFRA agosto/2011</t>
  </si>
  <si>
    <t>1.830,48m²</t>
  </si>
  <si>
    <t>Pintura acrilica - 2 demãos (muros internos)</t>
  </si>
  <si>
    <t>Limpeza de alvenaria para pintura</t>
  </si>
  <si>
    <t>1.3</t>
  </si>
  <si>
    <t>m</t>
  </si>
  <si>
    <t>Calhas para beiral alumínio</t>
  </si>
  <si>
    <t>Forro de pvc com estrutura</t>
  </si>
  <si>
    <t>Condutor de pvc rigido 88mm</t>
  </si>
  <si>
    <t>Cobertura com telha fibrocimento 6mm</t>
  </si>
  <si>
    <t>Cumieira para telha 6mm</t>
  </si>
  <si>
    <t>Estrutura de madeira tratada  telha fibrocimento</t>
  </si>
  <si>
    <t>1.4</t>
  </si>
  <si>
    <t>1.5</t>
  </si>
  <si>
    <t>SERVIÇOS PRELIMINARES</t>
  </si>
  <si>
    <t>Retirada de telhamento de telha fibrocimento</t>
  </si>
  <si>
    <t>Porta em madeira chapeada angelin c/ forra, vistas e ferragens</t>
  </si>
  <si>
    <t>3.2</t>
  </si>
  <si>
    <t>PAVIMENTAÇÃO</t>
  </si>
  <si>
    <t>5.2</t>
  </si>
  <si>
    <t>Piso cerâmico PEI 4 Anti derrap. c/ arg. Colante</t>
  </si>
  <si>
    <t>5.3</t>
  </si>
  <si>
    <t>Rodapé cerâmico 7cm c/ arg. Colante</t>
  </si>
  <si>
    <t>5.4</t>
  </si>
  <si>
    <t>Calcadas concreto desempenado 6cm(13,5Mpa)</t>
  </si>
  <si>
    <t>Demolição de reboco</t>
  </si>
  <si>
    <t>Carga manual e transporte entulho /caminhão</t>
  </si>
  <si>
    <t>m³</t>
  </si>
  <si>
    <t>REVESTIMENTOS</t>
  </si>
  <si>
    <t>3.1</t>
  </si>
  <si>
    <t>Chapisco para reboco</t>
  </si>
  <si>
    <t>Massa única 15mm arg. Regular ca-ar 1:5+20%ci</t>
  </si>
  <si>
    <t>3.3</t>
  </si>
  <si>
    <t>Grampeamento de trincas em paredes</t>
  </si>
  <si>
    <t>5.1</t>
  </si>
  <si>
    <t>Contrapiso e=8cm</t>
  </si>
  <si>
    <t>Demolição de calçada/contrapiso</t>
  </si>
  <si>
    <t>Demolição alvenaria tijolos furado</t>
  </si>
  <si>
    <t>Junta de dilatação 1x1 cm mastique poliuretano frio</t>
  </si>
  <si>
    <t>INSTALAÇÕES ELÉTRICAS</t>
  </si>
  <si>
    <t>Luminaria completa de embutir p/ lampada 11Watts</t>
  </si>
  <si>
    <t>Tomada embutir simples</t>
  </si>
  <si>
    <t>Interruptor de embutir 2 seções</t>
  </si>
  <si>
    <t>Fio isolado 2.5 mm²</t>
  </si>
  <si>
    <t>PAREDES, PAINÉIS E ESQUADRIAS</t>
  </si>
  <si>
    <t>Eletroduto tipo mangueira corrugada 3/4"</t>
  </si>
  <si>
    <t>Portão de ferro chapa galvanizada frizada pintado</t>
  </si>
  <si>
    <t>Alvenaria tijolo 6f 15cm</t>
  </si>
  <si>
    <t>un</t>
  </si>
  <si>
    <t>Portão   tubo galvanizado 1.1/4"  tela otis #2x2 fio 10  pintado</t>
  </si>
  <si>
    <t>Pintura  e demarcação das faixas quadra e equipamentos</t>
  </si>
  <si>
    <t>2.1</t>
  </si>
  <si>
    <t>2.2</t>
  </si>
  <si>
    <t>2.3</t>
  </si>
  <si>
    <t>2.4</t>
  </si>
  <si>
    <t>2.5</t>
  </si>
  <si>
    <t>2.6</t>
  </si>
  <si>
    <t>3.4</t>
  </si>
  <si>
    <t>4.1</t>
  </si>
  <si>
    <t>4.2</t>
  </si>
  <si>
    <t>4.3</t>
  </si>
  <si>
    <t>4.4</t>
  </si>
  <si>
    <t>4.5</t>
  </si>
  <si>
    <t>6.1</t>
  </si>
  <si>
    <t>6.2</t>
  </si>
  <si>
    <t>6.3</t>
  </si>
  <si>
    <t>6.4</t>
  </si>
  <si>
    <t>7.1</t>
  </si>
  <si>
    <t>7.2</t>
  </si>
  <si>
    <t>7.3</t>
  </si>
  <si>
    <t>7.4</t>
  </si>
  <si>
    <t>Pintura quadra de concreto piso 3 demãos, colorido, conforme projeto</t>
  </si>
  <si>
    <t>Reforma quadras de esporte E.M.E.B. DOM ANSELMO PIETRULLA</t>
  </si>
  <si>
    <t>COBERTURA E PROTEÇÕES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</si>
</sst>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  <numFmt numFmtId="182" formatCode="0_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10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left" vertical="center"/>
      <protection locked="0"/>
    </xf>
    <xf numFmtId="4" fontId="9" fillId="0" borderId="15" xfId="65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13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 wrapText="1"/>
    </xf>
    <xf numFmtId="171" fontId="6" fillId="0" borderId="17" xfId="65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4" fontId="53" fillId="0" borderId="15" xfId="0" applyNumberFormat="1" applyFont="1" applyBorder="1" applyAlignment="1">
      <alignment/>
    </xf>
    <xf numFmtId="171" fontId="0" fillId="0" borderId="0" xfId="65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3" borderId="19" xfId="0" applyFont="1" applyFill="1" applyBorder="1" applyAlignment="1" applyProtection="1">
      <alignment horizontal="left" wrapText="1"/>
      <protection locked="0"/>
    </xf>
    <xf numFmtId="4" fontId="7" fillId="33" borderId="15" xfId="0" applyNumberFormat="1" applyFont="1" applyFill="1" applyBorder="1" applyAlignment="1" applyProtection="1">
      <alignment/>
      <protection locked="0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0" fontId="7" fillId="33" borderId="15" xfId="51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2" fontId="7" fillId="33" borderId="15" xfId="52" applyNumberFormat="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left" vertical="center"/>
      <protection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2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54" fillId="33" borderId="22" xfId="0" applyFont="1" applyFill="1" applyBorder="1" applyAlignment="1">
      <alignment horizontal="left" wrapText="1"/>
    </xf>
    <xf numFmtId="0" fontId="54" fillId="33" borderId="20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7" fillId="33" borderId="22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left" vertical="center"/>
      <protection/>
    </xf>
    <xf numFmtId="0" fontId="7" fillId="33" borderId="19" xfId="52" applyFont="1" applyFill="1" applyBorder="1" applyAlignment="1">
      <alignment horizontal="left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4.8515625" style="31" customWidth="1"/>
    <col min="2" max="2" width="7.8515625" style="31" customWidth="1"/>
    <col min="3" max="3" width="23.140625" style="32" customWidth="1"/>
    <col min="4" max="4" width="6.00390625" style="32" customWidth="1"/>
    <col min="5" max="5" width="16.28125" style="31" customWidth="1"/>
    <col min="6" max="6" width="5.57421875" style="31" hidden="1" customWidth="1"/>
    <col min="7" max="7" width="8.140625" style="55" customWidth="1"/>
    <col min="8" max="8" width="4.7109375" style="52" customWidth="1"/>
    <col min="9" max="9" width="8.140625" style="33" customWidth="1"/>
    <col min="10" max="10" width="9.00390625" style="33" customWidth="1"/>
    <col min="11" max="11" width="11.8515625" style="34" customWidth="1"/>
    <col min="12" max="13" width="13.0039062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57"/>
      <c r="H1" s="46"/>
      <c r="I1" s="5"/>
      <c r="J1" s="5"/>
      <c r="K1" s="38"/>
      <c r="L1" s="38"/>
      <c r="M1" s="39"/>
    </row>
    <row r="2" spans="1:13" s="6" customFormat="1" ht="17.25" customHeight="1">
      <c r="A2" s="7"/>
      <c r="B2" s="71"/>
      <c r="C2" s="8"/>
      <c r="D2" s="8" t="s">
        <v>1</v>
      </c>
      <c r="E2" s="8"/>
      <c r="F2" s="9" t="s">
        <v>16</v>
      </c>
      <c r="G2" s="58" t="s">
        <v>97</v>
      </c>
      <c r="H2" s="47"/>
      <c r="I2" s="11"/>
      <c r="J2" s="10"/>
      <c r="K2" s="35"/>
      <c r="L2" s="35"/>
      <c r="M2" s="40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58" t="s">
        <v>24</v>
      </c>
      <c r="H3" s="48"/>
      <c r="I3" s="11"/>
      <c r="J3" s="10"/>
      <c r="K3" s="43" t="s">
        <v>20</v>
      </c>
      <c r="L3" s="10" t="s">
        <v>21</v>
      </c>
      <c r="M3" s="60" t="s">
        <v>26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58" t="s">
        <v>18</v>
      </c>
      <c r="H4" s="25"/>
      <c r="I4" s="25"/>
      <c r="K4" s="36"/>
      <c r="L4" s="19"/>
      <c r="M4" s="41"/>
    </row>
    <row r="5" spans="1:13" s="22" customFormat="1" ht="38.25" customHeight="1">
      <c r="A5" s="44" t="s">
        <v>5</v>
      </c>
      <c r="B5" s="44" t="s">
        <v>23</v>
      </c>
      <c r="C5" s="93" t="s">
        <v>6</v>
      </c>
      <c r="D5" s="94"/>
      <c r="E5" s="94"/>
      <c r="F5" s="95"/>
      <c r="G5" s="59" t="s">
        <v>7</v>
      </c>
      <c r="H5" s="49" t="s">
        <v>8</v>
      </c>
      <c r="I5" s="45" t="s">
        <v>9</v>
      </c>
      <c r="J5" s="45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23"/>
      <c r="C6" s="82" t="s">
        <v>39</v>
      </c>
      <c r="D6" s="83"/>
      <c r="E6" s="83"/>
      <c r="F6" s="84"/>
      <c r="G6" s="29"/>
      <c r="H6" s="50"/>
      <c r="I6" s="63"/>
      <c r="J6" s="63"/>
      <c r="K6" s="20">
        <f aca="true" t="shared" si="0" ref="K6:K18">(G6*I6)</f>
        <v>0</v>
      </c>
      <c r="L6" s="20">
        <f aca="true" t="shared" si="1" ref="L6:L18">(G6*J6)</f>
        <v>0</v>
      </c>
      <c r="M6" s="24">
        <f>SUM(M7:M11)</f>
        <v>3888.724</v>
      </c>
    </row>
    <row r="7" spans="1:13" ht="12.75" customHeight="1">
      <c r="A7" s="21" t="s">
        <v>14</v>
      </c>
      <c r="B7" s="72">
        <v>42556</v>
      </c>
      <c r="C7" s="90" t="s">
        <v>40</v>
      </c>
      <c r="D7" s="91"/>
      <c r="E7" s="92"/>
      <c r="F7" s="61"/>
      <c r="G7" s="26">
        <v>402</v>
      </c>
      <c r="H7" s="51" t="s">
        <v>19</v>
      </c>
      <c r="I7" s="20"/>
      <c r="J7" s="20">
        <v>3.46</v>
      </c>
      <c r="K7" s="20">
        <f t="shared" si="0"/>
        <v>0</v>
      </c>
      <c r="L7" s="20">
        <f t="shared" si="1"/>
        <v>1390.92</v>
      </c>
      <c r="M7" s="20">
        <f>SUM(K7+L7)</f>
        <v>1390.92</v>
      </c>
    </row>
    <row r="8" spans="1:13" ht="15" customHeight="1">
      <c r="A8" s="21" t="s">
        <v>15</v>
      </c>
      <c r="B8" s="21">
        <v>42540</v>
      </c>
      <c r="C8" s="76" t="s">
        <v>50</v>
      </c>
      <c r="D8" s="77"/>
      <c r="E8" s="77"/>
      <c r="F8" s="78"/>
      <c r="G8" s="26">
        <v>30</v>
      </c>
      <c r="H8" s="51" t="s">
        <v>19</v>
      </c>
      <c r="I8" s="20"/>
      <c r="J8" s="20">
        <v>12.63</v>
      </c>
      <c r="K8" s="20">
        <f t="shared" si="0"/>
        <v>0</v>
      </c>
      <c r="L8" s="20">
        <f t="shared" si="1"/>
        <v>378.90000000000003</v>
      </c>
      <c r="M8" s="20">
        <f>SUM(K8+L8)</f>
        <v>378.90000000000003</v>
      </c>
    </row>
    <row r="9" spans="1:13" ht="15" customHeight="1">
      <c r="A9" s="21" t="s">
        <v>29</v>
      </c>
      <c r="B9" s="21">
        <v>42535</v>
      </c>
      <c r="C9" s="76" t="s">
        <v>61</v>
      </c>
      <c r="D9" s="96"/>
      <c r="E9" s="96"/>
      <c r="F9" s="61"/>
      <c r="G9" s="26">
        <v>12</v>
      </c>
      <c r="H9" s="51" t="s">
        <v>19</v>
      </c>
      <c r="I9" s="20"/>
      <c r="J9" s="20">
        <v>14.07</v>
      </c>
      <c r="K9" s="20">
        <f>G9*I9</f>
        <v>0</v>
      </c>
      <c r="L9" s="20">
        <f>G9*J9</f>
        <v>168.84</v>
      </c>
      <c r="M9" s="20">
        <f>SUM(K9+L9)</f>
        <v>168.84</v>
      </c>
    </row>
    <row r="10" spans="1:13" ht="12.75" customHeight="1">
      <c r="A10" s="21" t="s">
        <v>37</v>
      </c>
      <c r="B10" s="72">
        <v>42528</v>
      </c>
      <c r="C10" s="76" t="s">
        <v>62</v>
      </c>
      <c r="D10" s="96"/>
      <c r="E10" s="96"/>
      <c r="F10" s="61"/>
      <c r="G10" s="26">
        <v>12.4</v>
      </c>
      <c r="H10" s="51" t="s">
        <v>19</v>
      </c>
      <c r="I10" s="20"/>
      <c r="J10" s="20">
        <v>5.86</v>
      </c>
      <c r="K10" s="20"/>
      <c r="L10" s="20">
        <f>G10*J10</f>
        <v>72.664</v>
      </c>
      <c r="M10" s="20">
        <f>SUM(K10+L10)</f>
        <v>72.664</v>
      </c>
    </row>
    <row r="11" spans="1:13" ht="13.5" customHeight="1">
      <c r="A11" s="21" t="s">
        <v>38</v>
      </c>
      <c r="B11" s="21">
        <v>42581</v>
      </c>
      <c r="C11" s="76" t="s">
        <v>51</v>
      </c>
      <c r="D11" s="77"/>
      <c r="E11" s="77"/>
      <c r="F11" s="78"/>
      <c r="G11" s="26">
        <v>60</v>
      </c>
      <c r="H11" s="51" t="s">
        <v>52</v>
      </c>
      <c r="I11" s="20">
        <v>19.56</v>
      </c>
      <c r="J11" s="20">
        <v>11.73</v>
      </c>
      <c r="K11" s="20">
        <f>(G11*I11)</f>
        <v>1173.6</v>
      </c>
      <c r="L11" s="20">
        <f>(G11*J11)</f>
        <v>703.8000000000001</v>
      </c>
      <c r="M11" s="20">
        <f>SUM(K11+L11)</f>
        <v>1877.4</v>
      </c>
    </row>
    <row r="12" spans="1:13" s="28" customFormat="1" ht="15" customHeight="1">
      <c r="A12" s="23">
        <v>2</v>
      </c>
      <c r="B12" s="23"/>
      <c r="C12" s="82" t="s">
        <v>98</v>
      </c>
      <c r="D12" s="83"/>
      <c r="E12" s="83"/>
      <c r="F12" s="84"/>
      <c r="G12" s="29"/>
      <c r="H12" s="50"/>
      <c r="I12" s="63"/>
      <c r="J12" s="63"/>
      <c r="K12" s="20">
        <f t="shared" si="0"/>
        <v>0</v>
      </c>
      <c r="L12" s="20">
        <f t="shared" si="1"/>
        <v>0</v>
      </c>
      <c r="M12" s="24">
        <f>SUM(M13:M18)</f>
        <v>32269.396000000004</v>
      </c>
    </row>
    <row r="13" spans="1:13" ht="12.75" customHeight="1">
      <c r="A13" s="21" t="s">
        <v>76</v>
      </c>
      <c r="B13" s="72">
        <v>42721</v>
      </c>
      <c r="C13" s="75" t="s">
        <v>36</v>
      </c>
      <c r="D13" s="75"/>
      <c r="E13" s="75"/>
      <c r="F13" s="61"/>
      <c r="G13" s="26">
        <v>23.6</v>
      </c>
      <c r="H13" s="51" t="s">
        <v>19</v>
      </c>
      <c r="I13" s="20">
        <v>32.39</v>
      </c>
      <c r="J13" s="20">
        <v>29.67</v>
      </c>
      <c r="K13" s="20">
        <f t="shared" si="0"/>
        <v>764.4040000000001</v>
      </c>
      <c r="L13" s="20">
        <f t="shared" si="1"/>
        <v>700.2120000000001</v>
      </c>
      <c r="M13" s="20">
        <f aca="true" t="shared" si="2" ref="M13:M18">SUM(K13+L13)</f>
        <v>1464.6160000000002</v>
      </c>
    </row>
    <row r="14" spans="1:13" ht="12.75" customHeight="1">
      <c r="A14" s="21" t="s">
        <v>77</v>
      </c>
      <c r="B14" s="72">
        <v>42729</v>
      </c>
      <c r="C14" s="75" t="s">
        <v>34</v>
      </c>
      <c r="D14" s="75"/>
      <c r="E14" s="75"/>
      <c r="F14" s="61"/>
      <c r="G14" s="26">
        <v>402</v>
      </c>
      <c r="H14" s="51" t="s">
        <v>19</v>
      </c>
      <c r="I14" s="20">
        <v>25.04</v>
      </c>
      <c r="J14" s="20">
        <v>7.99</v>
      </c>
      <c r="K14" s="20">
        <f t="shared" si="0"/>
        <v>10066.08</v>
      </c>
      <c r="L14" s="20">
        <f t="shared" si="1"/>
        <v>3211.98</v>
      </c>
      <c r="M14" s="20">
        <f t="shared" si="2"/>
        <v>13278.06</v>
      </c>
    </row>
    <row r="15" spans="1:13" ht="12.75" customHeight="1">
      <c r="A15" s="21" t="s">
        <v>78</v>
      </c>
      <c r="B15" s="72">
        <v>42731</v>
      </c>
      <c r="C15" s="90" t="s">
        <v>35</v>
      </c>
      <c r="D15" s="91"/>
      <c r="E15" s="92"/>
      <c r="F15" s="61"/>
      <c r="G15" s="26">
        <v>59</v>
      </c>
      <c r="H15" s="51" t="s">
        <v>30</v>
      </c>
      <c r="I15" s="20">
        <v>25.17</v>
      </c>
      <c r="J15" s="20">
        <v>5.91</v>
      </c>
      <c r="K15" s="20">
        <f t="shared" si="0"/>
        <v>1485.0300000000002</v>
      </c>
      <c r="L15" s="20">
        <f t="shared" si="1"/>
        <v>348.69</v>
      </c>
      <c r="M15" s="20">
        <f t="shared" si="2"/>
        <v>1833.7200000000003</v>
      </c>
    </row>
    <row r="16" spans="1:13" ht="12.75" customHeight="1">
      <c r="A16" s="21" t="s">
        <v>79</v>
      </c>
      <c r="B16" s="21">
        <v>42771</v>
      </c>
      <c r="C16" s="76" t="s">
        <v>32</v>
      </c>
      <c r="D16" s="77"/>
      <c r="E16" s="77"/>
      <c r="F16" s="61"/>
      <c r="G16" s="26">
        <v>12</v>
      </c>
      <c r="H16" s="51" t="s">
        <v>19</v>
      </c>
      <c r="I16" s="20">
        <v>64.99</v>
      </c>
      <c r="J16" s="20">
        <v>14.82</v>
      </c>
      <c r="K16" s="20">
        <f t="shared" si="0"/>
        <v>779.8799999999999</v>
      </c>
      <c r="L16" s="20">
        <f t="shared" si="1"/>
        <v>177.84</v>
      </c>
      <c r="M16" s="20">
        <f t="shared" si="2"/>
        <v>957.7199999999999</v>
      </c>
    </row>
    <row r="17" spans="1:16" ht="12.75" customHeight="1">
      <c r="A17" s="21" t="s">
        <v>80</v>
      </c>
      <c r="B17" s="21">
        <v>43822</v>
      </c>
      <c r="C17" s="76" t="s">
        <v>31</v>
      </c>
      <c r="D17" s="77"/>
      <c r="E17" s="77"/>
      <c r="F17" s="78"/>
      <c r="G17" s="26">
        <v>111</v>
      </c>
      <c r="H17" s="51" t="s">
        <v>30</v>
      </c>
      <c r="I17" s="20">
        <v>24.36</v>
      </c>
      <c r="J17" s="20">
        <v>17.78</v>
      </c>
      <c r="K17" s="20">
        <f t="shared" si="0"/>
        <v>2703.96</v>
      </c>
      <c r="L17" s="20">
        <f t="shared" si="1"/>
        <v>1973.5800000000002</v>
      </c>
      <c r="M17" s="20">
        <f t="shared" si="2"/>
        <v>4677.54</v>
      </c>
      <c r="P17" s="64"/>
    </row>
    <row r="18" spans="1:13" ht="12.75" customHeight="1">
      <c r="A18" s="21" t="s">
        <v>81</v>
      </c>
      <c r="B18" s="21">
        <v>42742</v>
      </c>
      <c r="C18" s="76" t="s">
        <v>33</v>
      </c>
      <c r="D18" s="77"/>
      <c r="E18" s="77"/>
      <c r="F18" s="78"/>
      <c r="G18" s="26">
        <v>154</v>
      </c>
      <c r="H18" s="51" t="s">
        <v>30</v>
      </c>
      <c r="I18" s="20">
        <v>45.1</v>
      </c>
      <c r="J18" s="20">
        <v>20.21</v>
      </c>
      <c r="K18" s="20">
        <f t="shared" si="0"/>
        <v>6945.400000000001</v>
      </c>
      <c r="L18" s="20">
        <f t="shared" si="1"/>
        <v>3112.34</v>
      </c>
      <c r="M18" s="20">
        <f t="shared" si="2"/>
        <v>10057.740000000002</v>
      </c>
    </row>
    <row r="19" spans="1:13" s="55" customFormat="1" ht="15" customHeight="1">
      <c r="A19" s="23">
        <v>3</v>
      </c>
      <c r="B19" s="23"/>
      <c r="C19" s="82" t="s">
        <v>69</v>
      </c>
      <c r="D19" s="83"/>
      <c r="E19" s="83"/>
      <c r="F19" s="84"/>
      <c r="G19" s="53"/>
      <c r="H19" s="54"/>
      <c r="I19" s="20"/>
      <c r="J19" s="20"/>
      <c r="K19" s="20"/>
      <c r="L19" s="20"/>
      <c r="M19" s="24">
        <f>SUM(M20:M23)</f>
        <v>3516.748</v>
      </c>
    </row>
    <row r="20" spans="1:13" ht="15" customHeight="1">
      <c r="A20" s="21" t="s">
        <v>54</v>
      </c>
      <c r="B20" s="21">
        <v>42666</v>
      </c>
      <c r="C20" s="76" t="s">
        <v>72</v>
      </c>
      <c r="D20" s="77"/>
      <c r="E20" s="77"/>
      <c r="F20" s="78"/>
      <c r="G20" s="26">
        <v>4.4</v>
      </c>
      <c r="H20" s="51" t="s">
        <v>19</v>
      </c>
      <c r="I20" s="20">
        <v>23.73</v>
      </c>
      <c r="J20" s="20">
        <v>20.9</v>
      </c>
      <c r="K20" s="20">
        <f>G20*I20</f>
        <v>104.412</v>
      </c>
      <c r="L20" s="20">
        <f>G20*J20</f>
        <v>91.96000000000001</v>
      </c>
      <c r="M20" s="20">
        <f>SUM(K20+L20)</f>
        <v>196.372</v>
      </c>
    </row>
    <row r="21" spans="1:13" s="55" customFormat="1" ht="12.75" customHeight="1">
      <c r="A21" s="21" t="s">
        <v>42</v>
      </c>
      <c r="B21" s="73">
        <v>42699</v>
      </c>
      <c r="C21" s="90" t="s">
        <v>71</v>
      </c>
      <c r="D21" s="91"/>
      <c r="E21" s="91"/>
      <c r="F21" s="67"/>
      <c r="G21" s="69">
        <v>4.4</v>
      </c>
      <c r="H21" s="69" t="s">
        <v>19</v>
      </c>
      <c r="I21" s="20">
        <v>428.63</v>
      </c>
      <c r="J21" s="20">
        <v>29.67</v>
      </c>
      <c r="K21" s="20">
        <f>G21*I21</f>
        <v>1885.9720000000002</v>
      </c>
      <c r="L21" s="20">
        <f>G21*J21</f>
        <v>130.54800000000003</v>
      </c>
      <c r="M21" s="20">
        <f>SUM(K21+L21)</f>
        <v>2016.5200000000002</v>
      </c>
    </row>
    <row r="22" spans="1:13" s="55" customFormat="1" ht="12.75" customHeight="1">
      <c r="A22" s="21" t="s">
        <v>57</v>
      </c>
      <c r="B22" s="21">
        <v>42869</v>
      </c>
      <c r="C22" s="70" t="s">
        <v>74</v>
      </c>
      <c r="D22" s="62"/>
      <c r="E22" s="62"/>
      <c r="F22" s="61"/>
      <c r="G22" s="26">
        <v>3.6</v>
      </c>
      <c r="H22" s="51" t="s">
        <v>19</v>
      </c>
      <c r="I22" s="20">
        <v>168.14</v>
      </c>
      <c r="J22" s="20">
        <v>43</v>
      </c>
      <c r="K22" s="20">
        <f>G22*I22</f>
        <v>605.304</v>
      </c>
      <c r="L22" s="20">
        <f>G22*J22</f>
        <v>154.8</v>
      </c>
      <c r="M22" s="20">
        <f>SUM(K22+L22)</f>
        <v>760.104</v>
      </c>
    </row>
    <row r="23" spans="1:13" ht="15.75" customHeight="1">
      <c r="A23" s="21" t="s">
        <v>82</v>
      </c>
      <c r="B23" s="21">
        <v>42704</v>
      </c>
      <c r="C23" s="76" t="s">
        <v>41</v>
      </c>
      <c r="D23" s="77"/>
      <c r="E23" s="77"/>
      <c r="F23" s="78"/>
      <c r="G23" s="26">
        <v>1.76</v>
      </c>
      <c r="H23" s="51" t="s">
        <v>19</v>
      </c>
      <c r="I23" s="20">
        <v>192.71</v>
      </c>
      <c r="J23" s="20">
        <v>116.24</v>
      </c>
      <c r="K23" s="20">
        <f>G23*I23</f>
        <v>339.1696</v>
      </c>
      <c r="L23" s="20">
        <f>G23*J23</f>
        <v>204.58239999999998</v>
      </c>
      <c r="M23" s="20">
        <f>SUM(K23+L23)</f>
        <v>543.752</v>
      </c>
    </row>
    <row r="24" spans="1:13" s="55" customFormat="1" ht="15" customHeight="1">
      <c r="A24" s="23">
        <v>4</v>
      </c>
      <c r="B24" s="23"/>
      <c r="C24" s="82" t="s">
        <v>64</v>
      </c>
      <c r="D24" s="83"/>
      <c r="E24" s="83"/>
      <c r="F24" s="84"/>
      <c r="G24" s="53"/>
      <c r="H24" s="54"/>
      <c r="I24" s="20"/>
      <c r="J24" s="20"/>
      <c r="K24" s="20"/>
      <c r="L24" s="20"/>
      <c r="M24" s="24">
        <f>SUM(M25:M29)</f>
        <v>686.36</v>
      </c>
    </row>
    <row r="25" spans="1:13" s="55" customFormat="1" ht="12.75" customHeight="1">
      <c r="A25" s="21" t="s">
        <v>83</v>
      </c>
      <c r="B25" s="73">
        <v>43425</v>
      </c>
      <c r="C25" s="87" t="s">
        <v>66</v>
      </c>
      <c r="D25" s="88"/>
      <c r="E25" s="89"/>
      <c r="F25" s="67"/>
      <c r="G25" s="68">
        <v>2</v>
      </c>
      <c r="H25" s="51"/>
      <c r="I25" s="20">
        <v>7.92</v>
      </c>
      <c r="J25" s="20">
        <v>14.79</v>
      </c>
      <c r="K25" s="20">
        <f>G25*I25</f>
        <v>15.84</v>
      </c>
      <c r="L25" s="20">
        <f>G25*J25</f>
        <v>29.58</v>
      </c>
      <c r="M25" s="20">
        <f>SUM(K25+L25)</f>
        <v>45.42</v>
      </c>
    </row>
    <row r="26" spans="1:13" s="55" customFormat="1" ht="12.75" customHeight="1">
      <c r="A26" s="21" t="s">
        <v>84</v>
      </c>
      <c r="B26" s="73">
        <v>43804</v>
      </c>
      <c r="C26" s="85" t="s">
        <v>65</v>
      </c>
      <c r="D26" s="86"/>
      <c r="E26" s="86"/>
      <c r="F26" s="67"/>
      <c r="G26" s="68">
        <v>1</v>
      </c>
      <c r="H26" s="51"/>
      <c r="I26" s="20">
        <v>103.34</v>
      </c>
      <c r="J26" s="20">
        <v>36.99</v>
      </c>
      <c r="K26" s="20">
        <f>G26*I26</f>
        <v>103.34</v>
      </c>
      <c r="L26" s="20">
        <f>G26*J26</f>
        <v>36.99</v>
      </c>
      <c r="M26" s="20">
        <f>SUM(K26+L26)</f>
        <v>140.33</v>
      </c>
    </row>
    <row r="27" spans="1:13" s="55" customFormat="1" ht="12.75" customHeight="1">
      <c r="A27" s="21" t="s">
        <v>85</v>
      </c>
      <c r="B27" s="73">
        <v>43419</v>
      </c>
      <c r="C27" s="87" t="s">
        <v>67</v>
      </c>
      <c r="D27" s="88"/>
      <c r="E27" s="89"/>
      <c r="F27" s="67"/>
      <c r="G27" s="68">
        <v>1</v>
      </c>
      <c r="H27" s="51"/>
      <c r="I27" s="20">
        <v>13.03</v>
      </c>
      <c r="J27" s="20">
        <v>11.08</v>
      </c>
      <c r="K27" s="20">
        <f>G27*I27</f>
        <v>13.03</v>
      </c>
      <c r="L27" s="20">
        <f>G27*J27</f>
        <v>11.08</v>
      </c>
      <c r="M27" s="20">
        <f>SUM(K27+L27)</f>
        <v>24.11</v>
      </c>
    </row>
    <row r="28" spans="1:13" s="55" customFormat="1" ht="12.75" customHeight="1">
      <c r="A28" s="21" t="s">
        <v>86</v>
      </c>
      <c r="B28" s="73">
        <v>43353</v>
      </c>
      <c r="C28" s="87" t="s">
        <v>68</v>
      </c>
      <c r="D28" s="88"/>
      <c r="E28" s="89"/>
      <c r="F28" s="67"/>
      <c r="G28" s="68">
        <v>100</v>
      </c>
      <c r="H28" s="51" t="s">
        <v>30</v>
      </c>
      <c r="I28" s="20">
        <v>1.61</v>
      </c>
      <c r="J28" s="20">
        <v>1.82</v>
      </c>
      <c r="K28" s="20">
        <f>G28*I28</f>
        <v>161</v>
      </c>
      <c r="L28" s="20">
        <f>G28*J28</f>
        <v>182</v>
      </c>
      <c r="M28" s="20">
        <f>SUM(K28+L28)</f>
        <v>343</v>
      </c>
    </row>
    <row r="29" spans="1:13" s="55" customFormat="1" ht="12.75" customHeight="1">
      <c r="A29" s="21" t="s">
        <v>87</v>
      </c>
      <c r="B29" s="74">
        <v>47983</v>
      </c>
      <c r="C29" s="87" t="s">
        <v>70</v>
      </c>
      <c r="D29" s="88"/>
      <c r="E29" s="88"/>
      <c r="F29" s="67"/>
      <c r="G29" s="68">
        <v>30</v>
      </c>
      <c r="H29" s="51" t="s">
        <v>30</v>
      </c>
      <c r="I29" s="20">
        <v>2.63</v>
      </c>
      <c r="J29" s="20">
        <v>1.82</v>
      </c>
      <c r="K29" s="20">
        <f>G29*I29</f>
        <v>78.89999999999999</v>
      </c>
      <c r="L29" s="20">
        <f>G29*J29</f>
        <v>54.6</v>
      </c>
      <c r="M29" s="20">
        <f>SUM(K29+L29)</f>
        <v>133.5</v>
      </c>
    </row>
    <row r="30" spans="1:13" s="55" customFormat="1" ht="15" customHeight="1">
      <c r="A30" s="23">
        <v>5</v>
      </c>
      <c r="B30" s="23"/>
      <c r="C30" s="82" t="s">
        <v>53</v>
      </c>
      <c r="D30" s="83"/>
      <c r="E30" s="83"/>
      <c r="F30" s="84"/>
      <c r="G30" s="53"/>
      <c r="H30" s="54"/>
      <c r="I30" s="20"/>
      <c r="J30" s="20"/>
      <c r="K30" s="20"/>
      <c r="L30" s="20"/>
      <c r="M30" s="24">
        <f>SUM(M31:M34)</f>
        <v>3846.71</v>
      </c>
    </row>
    <row r="31" spans="1:13" ht="15" customHeight="1">
      <c r="A31" s="21" t="s">
        <v>59</v>
      </c>
      <c r="B31" s="21">
        <v>42760</v>
      </c>
      <c r="C31" s="76" t="s">
        <v>55</v>
      </c>
      <c r="D31" s="77"/>
      <c r="E31" s="77"/>
      <c r="F31" s="78"/>
      <c r="G31" s="26">
        <v>88</v>
      </c>
      <c r="H31" s="51" t="s">
        <v>19</v>
      </c>
      <c r="I31" s="20">
        <v>2.86</v>
      </c>
      <c r="J31" s="20">
        <v>3.68</v>
      </c>
      <c r="K31" s="20">
        <f>(G31*I31)</f>
        <v>251.67999999999998</v>
      </c>
      <c r="L31" s="20">
        <f>(G31*J31)</f>
        <v>323.84000000000003</v>
      </c>
      <c r="M31" s="20">
        <f>SUM(K31+L31)</f>
        <v>575.52</v>
      </c>
    </row>
    <row r="32" spans="1:13" ht="15" customHeight="1">
      <c r="A32" s="21" t="s">
        <v>44</v>
      </c>
      <c r="B32" s="21">
        <v>43895</v>
      </c>
      <c r="C32" s="76" t="s">
        <v>56</v>
      </c>
      <c r="D32" s="77"/>
      <c r="E32" s="77"/>
      <c r="F32" s="78"/>
      <c r="G32" s="26">
        <v>88</v>
      </c>
      <c r="H32" s="51" t="s">
        <v>19</v>
      </c>
      <c r="I32" s="20">
        <v>3.87</v>
      </c>
      <c r="J32" s="20">
        <v>16.13</v>
      </c>
      <c r="K32" s="20">
        <f>(G32*I32)</f>
        <v>340.56</v>
      </c>
      <c r="L32" s="20">
        <f>(G32*J32)</f>
        <v>1419.4399999999998</v>
      </c>
      <c r="M32" s="20">
        <f>SUM(K32+L32)</f>
        <v>1759.9999999999998</v>
      </c>
    </row>
    <row r="33" spans="1:13" ht="15" customHeight="1">
      <c r="A33" s="21" t="s">
        <v>46</v>
      </c>
      <c r="B33" s="21">
        <v>42761</v>
      </c>
      <c r="C33" s="76" t="s">
        <v>58</v>
      </c>
      <c r="D33" s="77"/>
      <c r="E33" s="77"/>
      <c r="F33" s="78"/>
      <c r="G33" s="26">
        <v>15</v>
      </c>
      <c r="H33" s="51" t="s">
        <v>30</v>
      </c>
      <c r="I33" s="20">
        <v>4.4</v>
      </c>
      <c r="J33" s="20">
        <v>29.67</v>
      </c>
      <c r="K33" s="20">
        <f>(G33*I33)</f>
        <v>66</v>
      </c>
      <c r="L33" s="20">
        <f>(G33*J33)</f>
        <v>445.05</v>
      </c>
      <c r="M33" s="20">
        <f>SUM(K33+L33)</f>
        <v>511.05</v>
      </c>
    </row>
    <row r="34" spans="1:13" ht="15" customHeight="1">
      <c r="A34" s="21" t="s">
        <v>48</v>
      </c>
      <c r="B34" s="21">
        <v>43936</v>
      </c>
      <c r="C34" s="76" t="s">
        <v>63</v>
      </c>
      <c r="D34" s="77"/>
      <c r="E34" s="77"/>
      <c r="F34" s="78"/>
      <c r="G34" s="26">
        <v>31.6</v>
      </c>
      <c r="H34" s="51" t="s">
        <v>30</v>
      </c>
      <c r="I34" s="20">
        <v>20.87</v>
      </c>
      <c r="J34" s="20">
        <v>10.78</v>
      </c>
      <c r="K34" s="20">
        <f>(G34*I34)</f>
        <v>659.4920000000001</v>
      </c>
      <c r="L34" s="20">
        <f>(G34*J34)</f>
        <v>340.64799999999997</v>
      </c>
      <c r="M34" s="20">
        <f>SUM(K34+L34)</f>
        <v>1000.1400000000001</v>
      </c>
    </row>
    <row r="35" spans="1:13" ht="15" customHeight="1">
      <c r="A35" s="23">
        <v>6</v>
      </c>
      <c r="B35" s="23"/>
      <c r="C35" s="82" t="s">
        <v>43</v>
      </c>
      <c r="D35" s="83"/>
      <c r="E35" s="83"/>
      <c r="F35" s="84"/>
      <c r="G35" s="53"/>
      <c r="H35" s="54"/>
      <c r="I35" s="20"/>
      <c r="J35" s="20"/>
      <c r="K35" s="20"/>
      <c r="L35" s="20">
        <f>G35*J35</f>
        <v>0</v>
      </c>
      <c r="M35" s="24">
        <f>SUM(M36:M39)</f>
        <v>3694.7799999999997</v>
      </c>
    </row>
    <row r="36" spans="1:13" ht="15" customHeight="1">
      <c r="A36" s="66" t="s">
        <v>88</v>
      </c>
      <c r="B36" s="21">
        <v>43241</v>
      </c>
      <c r="C36" s="77" t="s">
        <v>60</v>
      </c>
      <c r="D36" s="77"/>
      <c r="E36" s="77"/>
      <c r="F36" s="78"/>
      <c r="G36" s="26">
        <v>12</v>
      </c>
      <c r="H36" s="51" t="s">
        <v>19</v>
      </c>
      <c r="I36" s="20">
        <v>18.57</v>
      </c>
      <c r="J36" s="20">
        <v>6.64</v>
      </c>
      <c r="K36" s="20">
        <f>G36*I36</f>
        <v>222.84</v>
      </c>
      <c r="L36" s="20">
        <f>G36*J36</f>
        <v>79.67999999999999</v>
      </c>
      <c r="M36" s="20">
        <f>SUM(K36+L36)</f>
        <v>302.52</v>
      </c>
    </row>
    <row r="37" spans="1:13" ht="15" customHeight="1">
      <c r="A37" s="65" t="s">
        <v>89</v>
      </c>
      <c r="B37" s="21">
        <v>42813</v>
      </c>
      <c r="C37" s="76" t="s">
        <v>45</v>
      </c>
      <c r="D37" s="77"/>
      <c r="E37" s="77"/>
      <c r="F37" s="78"/>
      <c r="G37" s="26">
        <v>12</v>
      </c>
      <c r="H37" s="51" t="s">
        <v>19</v>
      </c>
      <c r="I37" s="20">
        <v>33.48</v>
      </c>
      <c r="J37" s="20">
        <v>29.1</v>
      </c>
      <c r="K37" s="20">
        <f>G37*I37</f>
        <v>401.76</v>
      </c>
      <c r="L37" s="20">
        <f>G37*J37</f>
        <v>349.20000000000005</v>
      </c>
      <c r="M37" s="20">
        <f>SUM(K37+L37)</f>
        <v>750.96</v>
      </c>
    </row>
    <row r="38" spans="1:13" ht="15" customHeight="1">
      <c r="A38" s="65" t="s">
        <v>90</v>
      </c>
      <c r="B38" s="21">
        <v>42822</v>
      </c>
      <c r="C38" s="76" t="s">
        <v>47</v>
      </c>
      <c r="D38" s="77"/>
      <c r="E38" s="77"/>
      <c r="F38" s="78"/>
      <c r="G38" s="26">
        <v>15</v>
      </c>
      <c r="H38" s="51" t="s">
        <v>30</v>
      </c>
      <c r="I38" s="20">
        <v>2.45</v>
      </c>
      <c r="J38" s="20">
        <v>21.37</v>
      </c>
      <c r="K38" s="20">
        <f>G38*I38</f>
        <v>36.75</v>
      </c>
      <c r="L38" s="20">
        <f>G38*J38</f>
        <v>320.55</v>
      </c>
      <c r="M38" s="20">
        <f>SUM(K38+L38)</f>
        <v>357.3</v>
      </c>
    </row>
    <row r="39" spans="1:13" ht="15" customHeight="1">
      <c r="A39" s="65" t="s">
        <v>91</v>
      </c>
      <c r="B39" s="21">
        <v>43799</v>
      </c>
      <c r="C39" s="76" t="s">
        <v>49</v>
      </c>
      <c r="D39" s="77"/>
      <c r="E39" s="77"/>
      <c r="F39" s="78"/>
      <c r="G39" s="26">
        <v>100</v>
      </c>
      <c r="H39" s="54" t="s">
        <v>19</v>
      </c>
      <c r="I39" s="20">
        <v>14.33</v>
      </c>
      <c r="J39" s="20">
        <v>8.51</v>
      </c>
      <c r="K39" s="20">
        <f>(G39*I39)</f>
        <v>1433</v>
      </c>
      <c r="L39" s="20">
        <f>(G39*J39)</f>
        <v>851</v>
      </c>
      <c r="M39" s="20">
        <f>SUM(K39+L39)</f>
        <v>2284</v>
      </c>
    </row>
    <row r="40" spans="1:13" s="55" customFormat="1" ht="15" customHeight="1">
      <c r="A40" s="23">
        <v>7</v>
      </c>
      <c r="B40" s="23"/>
      <c r="C40" s="82" t="s">
        <v>22</v>
      </c>
      <c r="D40" s="83"/>
      <c r="E40" s="83"/>
      <c r="F40" s="84"/>
      <c r="G40" s="53"/>
      <c r="H40" s="54"/>
      <c r="I40" s="20"/>
      <c r="J40" s="20"/>
      <c r="K40" s="20"/>
      <c r="L40" s="20"/>
      <c r="M40" s="24">
        <f>SUM(M41:M44)</f>
        <v>44844.2776</v>
      </c>
    </row>
    <row r="41" spans="1:13" s="55" customFormat="1" ht="22.5" customHeight="1">
      <c r="A41" s="21" t="s">
        <v>92</v>
      </c>
      <c r="B41" s="21">
        <v>43929</v>
      </c>
      <c r="C41" s="76" t="s">
        <v>96</v>
      </c>
      <c r="D41" s="77"/>
      <c r="E41" s="77"/>
      <c r="F41" s="78"/>
      <c r="G41" s="26">
        <v>1830.48</v>
      </c>
      <c r="H41" s="51" t="s">
        <v>19</v>
      </c>
      <c r="I41" s="20">
        <v>4.62</v>
      </c>
      <c r="J41" s="20">
        <v>13.65</v>
      </c>
      <c r="K41" s="20">
        <f>G41*I41</f>
        <v>8456.8176</v>
      </c>
      <c r="L41" s="20">
        <f>G41*J41</f>
        <v>24986.052</v>
      </c>
      <c r="M41" s="20">
        <f>SUM(K41+L41)</f>
        <v>33442.8696</v>
      </c>
    </row>
    <row r="42" spans="1:13" s="55" customFormat="1" ht="18.75" customHeight="1">
      <c r="A42" s="21" t="s">
        <v>93</v>
      </c>
      <c r="B42" s="21">
        <v>42880</v>
      </c>
      <c r="C42" s="76" t="s">
        <v>75</v>
      </c>
      <c r="D42" s="77"/>
      <c r="E42" s="77"/>
      <c r="F42" s="78"/>
      <c r="G42" s="26">
        <v>2</v>
      </c>
      <c r="H42" s="51" t="s">
        <v>73</v>
      </c>
      <c r="I42" s="20">
        <v>288.1</v>
      </c>
      <c r="J42" s="20">
        <v>1468.52</v>
      </c>
      <c r="K42" s="20">
        <f>G42*I42</f>
        <v>576.2</v>
      </c>
      <c r="L42" s="20">
        <f>G42*J42</f>
        <v>2937.04</v>
      </c>
      <c r="M42" s="20">
        <f>SUM(K42+L42)</f>
        <v>3513.24</v>
      </c>
    </row>
    <row r="43" spans="1:14" s="55" customFormat="1" ht="15" customHeight="1">
      <c r="A43" s="21" t="s">
        <v>94</v>
      </c>
      <c r="B43" s="21">
        <v>42780</v>
      </c>
      <c r="C43" s="76" t="s">
        <v>28</v>
      </c>
      <c r="D43" s="77"/>
      <c r="E43" s="77"/>
      <c r="F43" s="78"/>
      <c r="G43" s="26">
        <v>328.4</v>
      </c>
      <c r="H43" s="51" t="s">
        <v>19</v>
      </c>
      <c r="I43" s="20"/>
      <c r="J43" s="20">
        <v>3.51</v>
      </c>
      <c r="K43" s="20">
        <f>G43*I43</f>
        <v>0</v>
      </c>
      <c r="L43" s="20">
        <f>G43*J43</f>
        <v>1152.6839999999997</v>
      </c>
      <c r="M43" s="20">
        <f>SUM(K43+L43)</f>
        <v>1152.6839999999997</v>
      </c>
      <c r="N43" s="56"/>
    </row>
    <row r="44" spans="1:14" s="55" customFormat="1" ht="15" customHeight="1">
      <c r="A44" s="21" t="s">
        <v>95</v>
      </c>
      <c r="B44" s="21">
        <v>42782</v>
      </c>
      <c r="C44" s="76" t="s">
        <v>27</v>
      </c>
      <c r="D44" s="77"/>
      <c r="E44" s="77"/>
      <c r="F44" s="78"/>
      <c r="G44" s="26">
        <v>328.4</v>
      </c>
      <c r="H44" s="51" t="s">
        <v>19</v>
      </c>
      <c r="I44" s="20">
        <v>6.86</v>
      </c>
      <c r="J44" s="20">
        <v>13.65</v>
      </c>
      <c r="K44" s="20">
        <f>G44*I44</f>
        <v>2252.824</v>
      </c>
      <c r="L44" s="20">
        <f>G44*J44</f>
        <v>4482.66</v>
      </c>
      <c r="M44" s="20">
        <f>SUM(K44+L44)</f>
        <v>6735.484</v>
      </c>
      <c r="N44" s="56"/>
    </row>
    <row r="45" spans="1:14" s="28" customFormat="1" ht="15" customHeight="1">
      <c r="A45" s="30"/>
      <c r="B45" s="30"/>
      <c r="C45" s="79" t="s">
        <v>17</v>
      </c>
      <c r="D45" s="80"/>
      <c r="E45" s="80"/>
      <c r="F45" s="81"/>
      <c r="G45" s="29"/>
      <c r="H45" s="50"/>
      <c r="I45" s="24"/>
      <c r="J45" s="24"/>
      <c r="K45" s="24"/>
      <c r="L45" s="24"/>
      <c r="M45" s="42">
        <f>SUM(M6+M12+M19+M24+M30+M35+M40)</f>
        <v>92746.9956</v>
      </c>
      <c r="N45" s="27"/>
    </row>
    <row r="46" ht="12.75">
      <c r="C46" s="32" t="s">
        <v>25</v>
      </c>
    </row>
  </sheetData>
  <sheetProtection/>
  <mergeCells count="38">
    <mergeCell ref="C5:F5"/>
    <mergeCell ref="C6:F6"/>
    <mergeCell ref="C7:E7"/>
    <mergeCell ref="C8:F8"/>
    <mergeCell ref="C9:E9"/>
    <mergeCell ref="C10:E10"/>
    <mergeCell ref="C11:F11"/>
    <mergeCell ref="C12:F12"/>
    <mergeCell ref="C15:E15"/>
    <mergeCell ref="C16:E16"/>
    <mergeCell ref="C17:F17"/>
    <mergeCell ref="C18:F18"/>
    <mergeCell ref="C19:F19"/>
    <mergeCell ref="C20:F20"/>
    <mergeCell ref="C21:E21"/>
    <mergeCell ref="C23:F23"/>
    <mergeCell ref="C24:F24"/>
    <mergeCell ref="C25:E25"/>
    <mergeCell ref="C26:E26"/>
    <mergeCell ref="C27:E27"/>
    <mergeCell ref="C28:E28"/>
    <mergeCell ref="C29:E29"/>
    <mergeCell ref="C30:F30"/>
    <mergeCell ref="C31:F31"/>
    <mergeCell ref="C32:F32"/>
    <mergeCell ref="C33:F33"/>
    <mergeCell ref="C34:F34"/>
    <mergeCell ref="C35:F35"/>
    <mergeCell ref="C36:F36"/>
    <mergeCell ref="C43:F43"/>
    <mergeCell ref="C44:F44"/>
    <mergeCell ref="C45:F45"/>
    <mergeCell ref="C37:F37"/>
    <mergeCell ref="C38:F38"/>
    <mergeCell ref="C39:F39"/>
    <mergeCell ref="C40:F40"/>
    <mergeCell ref="C41:F41"/>
    <mergeCell ref="C42:F42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Marilene</cp:lastModifiedBy>
  <cp:lastPrinted>2015-07-10T12:00:26Z</cp:lastPrinted>
  <dcterms:created xsi:type="dcterms:W3CDTF">2003-08-12T17:28:49Z</dcterms:created>
  <dcterms:modified xsi:type="dcterms:W3CDTF">2017-07-18T15:47:15Z</dcterms:modified>
  <cp:category/>
  <cp:version/>
  <cp:contentType/>
  <cp:contentStatus/>
</cp:coreProperties>
</file>